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dc-my.sharepoint.com/personal/qvl8_cdc_gov/Documents/IICP Comms/BAA Self-Assessment/"/>
    </mc:Choice>
  </mc:AlternateContent>
  <xr:revisionPtr revIDLastSave="54" documentId="8_{44A73D05-5FA8-4424-8439-1D637E5D9A6F}" xr6:coauthVersionLast="47" xr6:coauthVersionMax="47" xr10:uidLastSave="{83C9DA96-A323-4FA0-A9DE-CA058693EB39}"/>
  <bookViews>
    <workbookView xWindow="-80" yWindow="-80" windowWidth="19360" windowHeight="11560" xr2:uid="{00000000-000D-0000-FFFF-FFFF00000000}"/>
  </bookViews>
  <sheets>
    <sheet name="Portada" sheetId="14" r:id="rId1"/>
    <sheet name="Agradecimientos" sheetId="12" r:id="rId2"/>
    <sheet name="Guía del usuario" sheetId="10" r:id="rId3"/>
    <sheet name="Características del establecimi" sheetId="4" r:id="rId4"/>
    <sheet name="Información del encuestado" sheetId="5" r:id="rId5"/>
    <sheet name="Sección 1" sheetId="6" r:id="rId6"/>
    <sheet name="Sección 2" sheetId="7" r:id="rId7"/>
    <sheet name="Sección 3" sheetId="8" r:id="rId8"/>
    <sheet name="Sección 4" sheetId="9" r:id="rId9"/>
    <sheet name="Sección 5" sheetId="1" r:id="rId10"/>
    <sheet name="Guía de calificación" sheetId="2" r:id="rId11"/>
  </sheets>
  <definedNames>
    <definedName name="_xlnm._FilterDatabase" localSheetId="5" hidden="1">'Sección 1'!$A$3:$J$61</definedName>
    <definedName name="_xlnm._FilterDatabase" localSheetId="6" hidden="1">'Sección 2'!$A$3:$J$34</definedName>
    <definedName name="_xlnm._FilterDatabase" localSheetId="7" hidden="1">'Sección 3'!$A$3:$J$8</definedName>
    <definedName name="_xlnm._FilterDatabase" localSheetId="8" hidden="1">'Sección 4'!$A$3:$J$80</definedName>
    <definedName name="_xlnm._FilterDatabase" localSheetId="9" hidden="1">'Sección 5'!$A$3:$J$39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9" l="1"/>
  <c r="I58" i="9"/>
  <c r="I49" i="9"/>
  <c r="I29" i="9"/>
  <c r="I4" i="9"/>
  <c r="B7" i="2" s="1"/>
  <c r="I22" i="7"/>
  <c r="I15" i="7"/>
  <c r="I41" i="6"/>
  <c r="I7" i="6"/>
  <c r="I26" i="1"/>
  <c r="I13" i="1"/>
  <c r="I6" i="1"/>
  <c r="I20" i="9"/>
  <c r="I5" i="7"/>
  <c r="I53" i="6"/>
  <c r="I25" i="6"/>
  <c r="I34" i="1"/>
  <c r="I35" i="1"/>
  <c r="I36" i="1"/>
  <c r="I37" i="1"/>
  <c r="I38" i="1"/>
  <c r="I39" i="1"/>
  <c r="I11" i="1"/>
  <c r="I12" i="1"/>
  <c r="I5" i="1"/>
  <c r="I80" i="9"/>
  <c r="I74" i="9"/>
  <c r="I75" i="9"/>
  <c r="I76" i="9"/>
  <c r="I77" i="9"/>
  <c r="I78" i="9"/>
  <c r="I79" i="9"/>
  <c r="I64" i="9"/>
  <c r="I65" i="9"/>
  <c r="I66" i="9"/>
  <c r="I28" i="9"/>
  <c r="I5" i="8"/>
  <c r="I6" i="8"/>
  <c r="I7" i="8"/>
  <c r="I8" i="8"/>
  <c r="I30" i="7"/>
  <c r="I31" i="7"/>
  <c r="I32" i="7"/>
  <c r="I33" i="7"/>
  <c r="I34" i="7"/>
  <c r="I40" i="6"/>
  <c r="I5" i="6"/>
  <c r="I6" i="6"/>
  <c r="I73" i="9"/>
  <c r="I63" i="9"/>
  <c r="I48" i="9"/>
  <c r="I27" i="9"/>
  <c r="I4" i="8"/>
  <c r="B6" i="2" s="1"/>
  <c r="I29" i="7"/>
  <c r="I14" i="7"/>
  <c r="I13" i="7"/>
  <c r="I12" i="7"/>
  <c r="I4" i="7"/>
  <c r="B5" i="2" s="1"/>
  <c r="I61" i="6"/>
  <c r="I52" i="6"/>
  <c r="I39" i="6"/>
  <c r="I24" i="6"/>
  <c r="I4" i="6"/>
  <c r="B4" i="2" s="1"/>
  <c r="I33" i="1" l="1"/>
  <c r="I10" i="1"/>
  <c r="I4" i="1"/>
  <c r="B8" i="2" s="1"/>
  <c r="D4" i="2" l="1"/>
  <c r="B9" i="2" l="1"/>
  <c r="D9" i="2" s="1"/>
  <c r="D5" i="2"/>
  <c r="D6" i="2"/>
  <c r="D7" i="2"/>
  <c r="D8" i="2"/>
</calcChain>
</file>

<file path=xl/sharedStrings.xml><?xml version="1.0" encoding="utf-8"?>
<sst xmlns="http://schemas.openxmlformats.org/spreadsheetml/2006/main" count="568" uniqueCount="264">
  <si>
    <t>Agradecimientos</t>
  </si>
  <si>
    <t>Coordinación y elaboración generales de la G-ASET:</t>
  </si>
  <si>
    <t>Twisha S. Patel (CDC de los EE. UU.) lideró la elaboración de los materiales finales de la G-ASET bajo el liderazgo de Fernanda C. Lessa (CDC de los EE. UU.). Marilyn Ponder (CDC de los EE. UU.) proporcionó ayuda con la edición profesional (lenguaje sencillo y usabilidad).</t>
  </si>
  <si>
    <t>Colaboradores técnicos:</t>
  </si>
  <si>
    <t>Los siguientes expertos multidisciplinarios, incluidos médicos, farmacéuticos, microbiológos e investigadores, participaron en consultas técnicas para guiar la elaboración, revisión y prueba piloto de la G-ASET: Payal K. Patel (Intermountain Health, EE. UU.), Valeria Fabre (Universidad Johns Hopkins, EE. UU.), Sara Cosgrove (Universidad Johns Hopkins, EE. UU.), Rodolfo Quiros (líder del proyecto PROAnet, Argentina), Vu Thi Lan Huong (Unidad de investigación clínica de la Universidad de Oxford, Vietnam), Rogier van Doorn (Unidad de investigación clínica de la Universidad de Oxford, Vietnam), Raph Hamers (Unidad de investigación clínica de la Universidad de Oxford, Indonesia), Direk Limmathurotsakul (Unidad de investigación de medicina tropical de la Universidad de Mahidol y Oxford, Tailandia), Abhilasha Karkey (Unidad de investigación clínica de la Universidad de Oxford, Nepal), Elizabeth Dodds-Ashley (Universidad de Duke, EE. UU.), Deverick Anderson (Universidad de Duke, EE. UU.), Julia Szymczak (Universidad de Utah, EE. UU.), Ebbing Lautenbach (Universidad de Pensilvania, EE. UU.), Keith Hamilton (Universidad de Pensilvania, EE. UU.), Naledi Mannathoko (Universidad de Botsuana, Botsuana), Mosepele Mosepele (Universidad de Botsuana, Botsuana), Marc Mendelson (Universidad de Ciudad del Cabo, Sudáfrica), Katharina Kranzer (Facultad de Higiene y Medicina Tropical de Londres, Zimbabue) y Deborah Tong (Organización Mundial de la Salud, Suiza).</t>
  </si>
  <si>
    <t>La herramienta también fue evaluada respecto a su relevancia y viabilidad usando un enfoque “similar al método Delphi” coordinado por Ronda Sinkowitz-Cochran (CDC de los EE. UU.), y Laura E.A. Barnes (CDC de los EE. UU.). Los siguientes expertos participaron en el proceso: Huynh Phuong Thao (Vietnam), Pinyo Rattanaumpawan (Tailandia), Juan Carlos Tapia Torrez (Bolivia), Maria Marcela Bovera (Ecuador), Marcelo Carneiro (Brasil), Adrian Brink (Sudáfrica), Mpho Ramato (Botsuana), Engy Hamed (norte de África) y Anis Karuniawati (Indonesia).</t>
  </si>
  <si>
    <t>Guía del usuario</t>
  </si>
  <si>
    <t>Información general</t>
  </si>
  <si>
    <t>Los Centros para el Control y la Prevención de Enfermedades de los Estados Unidos (CDC), en colaboración con la Universidad Johns Hopkins, la Universidad de Oxford con consultores de la Universidad de Duke, y la Universidad de Pensilvania han elaborado una herramienta global para evaluar las prácticas de optimización del uso de antibióticos en establecimientos de atención médica de internación. La herramienta se probó en más de 80 establecimientos de atención médica en 12 países (Guatemala, Panamá, Ecuador, Colombia, Argentina, Vietnam, Nepal, Tailandia, Indonesia, Botsuana, Sudáfrica y Zimbabue). La herramienta integral de diagnóstico está diseñada para fundamentar la implementación de actividades para la optimización del uso de antibióticos, identificar oportunidades para mejorar los programas de optimización del uso de antibióticos y monitorear el progreso de las acciones relacionadas con la optimización del uso de antibióticos con el tiempo.</t>
  </si>
  <si>
    <t>La Herramienta global de evaluación de la optimización del uso de antibióticos (G-ASET) para establecimientos de atención médica de internación evalúa los elementos centrales, la estructura, la educación y capacitación, los procesos del establecimiento, y la presencia o ausencia de actividades relacionadas con las prácticas de optimización del uso de antibióticos, como se explica en Elementos centrales de los programas de optimización del uso de antibióticos para seres humanos en entornos con recursos limitados, de los CDC, Programas de la OMS de optimización del uso de antimicrobianos en establecimientos de atención médica en países de ingresos bajos y medianos: un kit de herramientas práctico de la OMS, Orientación de la OMS sobre políticas de actividades integradas de optimización del uso de antimicrobianos, y la literatura científica publicada.</t>
  </si>
  <si>
    <t>Usuarios previstos</t>
  </si>
  <si>
    <t>El equipo de optimización del uso de antibióticos debe completar solo una evaluación. Para completar esta evaluación de manera precisa, los miembros del equipo de optimización del uso de antibióticos podrían necesitar consultar a otros departamentos pertinentes (p. ej., microbiología, farmacia). Aunque probablemente se necesite consultar a múltiples departamentos para poder completar esta evaluación, las respuestas deben compilarse y solo se debe registrar una respuesta por punto de la evaluación.</t>
  </si>
  <si>
    <t>La G-ASET está diseñada principalmente para autoadministrarse, pero también puede usarse como una evaluación externa a través de discusiones entre los establecimientos de atención médica y los evaluadores externos. La identificación de fortalezas y brechas ayudará a abogar por recursos y mejorar el programa de Optimización del Uso de Antibióticos en los establecimientos de atención médica. Por lo tanto, garantizar la precisión de las respuestas es fundamental para el uso adecuado de esta herramienta. Los establecimientos de atención médica deberían realizar esta evaluación como mínimo anualmente para monitorear el progreso con el tiempo. Sin embargo, se podrían realizar evaluaciones más frecuentes si se identifican grandes brechas y se están tomando medidas para mejorar. Tenga en cuenta que si no se ha establecido un equipo formal de optimización del uso de antibióticos, los trabajadores de la salud que son responsables por mejorar el uso de antibióticos en su establecimiento de atención médica deberán completar esta evaluación.</t>
  </si>
  <si>
    <t>Instrucciones</t>
  </si>
  <si>
    <t>■ Las 5 secciones incluidas en la G-ASET son:</t>
  </si>
  <si>
    <t>● Compromiso y responsabilidad de los directivos</t>
  </si>
  <si>
    <t>● Recursos</t>
  </si>
  <si>
    <t>● Educación y capacitación</t>
  </si>
  <si>
    <t>● Medidas para la optimización del uso de antibióticos</t>
  </si>
  <si>
    <t>● Rastreo, monitoreo y notificación del uso de antibióticos</t>
  </si>
  <si>
    <t>■ Complete cada punto de la evaluación al seleccionar una respuesta para cada pregunta según las siguientes opciones:</t>
  </si>
  <si>
    <t>● Sí: la actividad o el elemento central está establecido e implementado por completo.</t>
  </si>
  <si>
    <t>● Parcialmente implementado: la actividad o el elemento central está establecido pero solo implementado parcialmente, por lo que requiere más medidas o fortalecimiento.</t>
  </si>
  <si>
    <t>● No: la actividad o el elemento no está establecido ni ha sido implementado.</t>
  </si>
  <si>
    <r>
      <rPr>
        <b/>
        <i/>
        <sz val="11"/>
        <color theme="1"/>
        <rFont val="Arial Narrow"/>
        <family val="2"/>
      </rPr>
      <t>EJEMPLO:</t>
    </r>
    <r>
      <rPr>
        <sz val="11"/>
        <color theme="1"/>
        <rFont val="Arial Narrow"/>
        <family val="2"/>
      </rPr>
      <t xml:space="preserve">
El punto 46 pregunta, "El laboratorio de microbiología clínica usado por su establecimiento de atención médica (en el establecimiento o afuera), ¿usa pruebas de diagnóstico rápido para facilitar los ajustes tempranos de antibióticos?"
Debería responder "Sí" si el laboratorio de microbiología clínica usado por su establecimiento de atención médica usa pruebas de diagnóstico rápido.
Debería responder "Parcialmente implementado" si el laboratorio de microbiología clínica usado por su establecimiento de atención médica todavía no usa por completo pruebas de diagnóstico rápido pero ha comprado la tecnología y elaborado flujos de trabajo.
Debería responder "No" si el laboratorio de microbiología clínica usado por su establecimiento de atención médica no usa pruebas de diagnóstico rápido y no hay planes de implementación.</t>
    </r>
  </si>
  <si>
    <t>● Algunos puntos también incluyen la opción “Seleccione todo lo que corresponda”.</t>
  </si>
  <si>
    <t>■ Después de completar la evaluación, calcule el puntaje para cada sección y el puntaje total. Vea "Calificación" para informarse más.</t>
  </si>
  <si>
    <t>■ Tenga en cuenta que, aunque cada pregunta incluida en esta herramienta de evaluación ha pasado por un proceso de elaboración riguroso que se enfocó en la relevancia y viabilidad clínicas, se podrían necesitar preguntas adicionales con contextos locales para evaluar completamente el estado de las prácticas de optimización del uso de antibióticos en su establecimiento de atención médica. Sin embargo, si se agregan preguntas, los puntajes de las secciones y puntajes totales podrían tener que revisarse o interpretarse con cuidado.</t>
  </si>
  <si>
    <t>■ Los comentarios sobre los puntos pueden ingresarse en la columna de "Notas/comentarios" en el instrumento de la encuesta.</t>
  </si>
  <si>
    <t>Calificación</t>
  </si>
  <si>
    <t>■ Después de completar la evaluación, use la "Guía de calificación: Herramienta global de evaluación de la optimización del uso de antibióticos (G-ASET) para establecimientos de atención médica de internación" para completar esta actividad.</t>
  </si>
  <si>
    <t>■ Los puntajes se basan en puntos ganados por respuestas individuales a cada pregunta. Sume los puntos obtenidos por cada pregunta. Se generarán un puntaje por sección y un puntaje total que combina todas las secciones. Los puntos ganados totales se convierten a un porcentaje.</t>
  </si>
  <si>
    <t>■ Es importante notar que los puntajes son solo para uso interno. Se pueden usar para identificar áreas principales de mejora entre las cinco secciones y, lo que es importante, permitirles a los programas de optimización del uso de antibióticos y los establecimientos de atención médica rastrear el progreso con el tiempo. Generamente, un puntaje más alto indica un progreso en la sección y en general con respecto a la implementación de la optimización del uso de antibióticos. Los puntajes no tienen como objetivo usarse para comparar el desempeño con otros establecimientos de atención médica.</t>
  </si>
  <si>
    <t>Definiciones</t>
  </si>
  <si>
    <t>■ Optimización del uso de antibióticos (como lo define la OMS): un conjunto coherente de acciones integradas que promueven el uso responsable y adecuado de antibióticos para ayudar a mejorar los resultados de los pacientes a lo largo del cuidado continuo. El uso responsable y adecuado de antibióticos incluye recetarlos solo cuando sea necesario, y la selección del esquema de medicamentos óptimo, la dosificación de medicamentos, la vía de administración y la duración del tratamiento luego de un diagnóstico adecuado y optimizado.</t>
  </si>
  <si>
    <t>■ Comité de optimización del uso de antibióticos: un comité que es independiente o está integrado en un comité existente con miembros multidisciplinarios que proporciona apoyo y supervisión de las actividades realizadas por el equipo de optimización del uso de antibióticos en un establecimiento de atención médica.</t>
  </si>
  <si>
    <t>■ Equipo de optimización del uso de antibióticos: un trabajador de la salud o un equipo de trabajadores de la salud que realizan actividades de optimización del uso de antibióticos rutinariamente. Tenga en cuenta que podría no haber un equipo de optimización del uso de antibióticos establecido formalmente en su establecimiento de atención médica. Si este es el caso, las secciones de la evaluación que usen este término deben referirse a los trabajadores de la salud responsables por la mejora del uso de antibióticos en su establecimiento de atención médica.</t>
  </si>
  <si>
    <t>■ AWaRe - clasificación de la OMS de antibióticos en tres grupos de optimización: Acceso, Precaución y Reserva, para enfatizar la importancia de su uso óptimo y la posibilidad de resistencia a los antimicrobianos.</t>
  </si>
  <si>
    <t>Abreviaturas</t>
  </si>
  <si>
    <t>HCF: establecimiento de atención médica</t>
  </si>
  <si>
    <t>PCI: prevención y control de infecciones</t>
  </si>
  <si>
    <t>Características del establecimiento</t>
  </si>
  <si>
    <t>Nombre del establecimiento</t>
  </si>
  <si>
    <t>Cantidad de camas autorizadas</t>
  </si>
  <si>
    <t>Información del encuestado</t>
  </si>
  <si>
    <t>Nombre del encuestado</t>
  </si>
  <si>
    <t>Departamento o unidad del hospital</t>
  </si>
  <si>
    <t>Contacto preferido
(correo electrónico/teléfono)</t>
  </si>
  <si>
    <t xml:space="preserve">Sección completada </t>
  </si>
  <si>
    <t>Fecha en que se completó</t>
  </si>
  <si>
    <t>SECCIÓN 1: COMPROMISO Y RESPONSABILIDAD DE LOS LÍDERES DE LA ORGANIZACIÓN</t>
  </si>
  <si>
    <r>
      <rPr>
        <b/>
        <sz val="12"/>
        <color theme="1"/>
        <rFont val="Arial Narrow"/>
        <family val="2"/>
      </rPr>
      <t>Para completar la evaluación, los miembros del equipo de optimización del uso de antibióticos en el establecimiento de atención médica deberían proporcionar una respuesta por pregunta según las siguientes opciones:</t>
    </r>
    <r>
      <rPr>
        <sz val="12"/>
        <color theme="1"/>
        <rFont val="Arial Narrow"/>
        <family val="2"/>
      </rPr>
      <t xml:space="preserve">
          •	</t>
    </r>
    <r>
      <rPr>
        <b/>
        <sz val="12"/>
        <color theme="1"/>
        <rFont val="Arial Narrow"/>
        <family val="2"/>
      </rPr>
      <t>Sí</t>
    </r>
    <r>
      <rPr>
        <sz val="12"/>
        <color theme="1"/>
        <rFont val="Arial Narrow"/>
        <family val="2"/>
      </rPr>
      <t xml:space="preserve">: la actividad o el elemento central está establecido e implementado por completo.
          •	</t>
    </r>
    <r>
      <rPr>
        <b/>
        <sz val="12"/>
        <color theme="1"/>
        <rFont val="Arial Narrow"/>
        <family val="2"/>
      </rPr>
      <t>Parcialmente implementado</t>
    </r>
    <r>
      <rPr>
        <sz val="12"/>
        <color theme="1"/>
        <rFont val="Arial Narrow"/>
        <family val="2"/>
      </rPr>
      <t xml:space="preserve">: la actividad o el elemento central está establecido pero solo implementado parcialmente, por lo que requiere más medidas o fortalecimiento. 
          •	</t>
    </r>
    <r>
      <rPr>
        <b/>
        <sz val="12"/>
        <color theme="1"/>
        <rFont val="Arial Narrow"/>
        <family val="2"/>
      </rPr>
      <t>No</t>
    </r>
    <r>
      <rPr>
        <sz val="12"/>
        <color theme="1"/>
        <rFont val="Arial Narrow"/>
        <family val="2"/>
      </rPr>
      <t xml:space="preserve">: la actividad o el elemento no está establecido ni ha sido implementado.
</t>
    </r>
    <r>
      <rPr>
        <b/>
        <sz val="12"/>
        <color theme="1"/>
        <rFont val="Arial Narrow"/>
        <family val="2"/>
      </rPr>
      <t xml:space="preserve">O
</t>
    </r>
    <r>
      <rPr>
        <sz val="12"/>
        <color theme="1"/>
        <rFont val="Arial Narrow"/>
        <family val="2"/>
      </rPr>
      <t>Miembros del equipo de optimización del uso de antibióticos en el establecimiento de atención médica deberían</t>
    </r>
    <r>
      <rPr>
        <b/>
        <sz val="12"/>
        <color theme="1"/>
        <rFont val="Arial Narrow"/>
        <family val="2"/>
      </rPr>
      <t xml:space="preserve"> seleccionar todo lo que corresponda</t>
    </r>
    <r>
      <rPr>
        <sz val="12"/>
        <color theme="1"/>
        <rFont val="Arial Narrow"/>
        <family val="2"/>
      </rPr>
      <t xml:space="preserve"> según las respuestas proporcionadas.</t>
    </r>
  </si>
  <si>
    <t>#</t>
  </si>
  <si>
    <t>Punto</t>
  </si>
  <si>
    <t>Evaluación</t>
  </si>
  <si>
    <t>Puntaje</t>
  </si>
  <si>
    <t>Notas/comentarios</t>
  </si>
  <si>
    <t>¿Identifican la administración o los directivos del establecimiento de atención médica a la optimización del uso de antibióticos como una prioridad?</t>
  </si>
  <si>
    <t>No</t>
  </si>
  <si>
    <t>¿Se incluyen actividades de optimización del uso de antibióticos en los planes anuales del establecimiento de atención médica con indicadores clave de desempeño?</t>
  </si>
  <si>
    <t>¿Tiene su establecimiento de atención médica un comité de optimización del uso de antibióticos que revise las políticas, los procedimientos, las guías de tratamiento y las consideraciones operativas relacionadas con la optimización del uso de antibióticos?</t>
  </si>
  <si>
    <t>El comité de optimización del uso de antibióticos es independiente o está integrado en un comité existente con miembros multidisciplinarios que proporciona apoyo y supervisión de las actividades realizadas por el equipo de optimización del uso de antibióticos en un establecimiento de atención médica.</t>
  </si>
  <si>
    <r>
      <t>¿Quiénes son los miembros del comité de optimización del uso de antibióticos en su establecimiento de atención médica? (</t>
    </r>
    <r>
      <rPr>
        <b/>
        <sz val="11"/>
        <color rgb="FF000000"/>
        <rFont val="Arial Narrow"/>
        <family val="2"/>
      </rPr>
      <t>Seleccione todo lo que corresponda</t>
    </r>
    <r>
      <rPr>
        <sz val="11"/>
        <color rgb="FF000000"/>
        <rFont val="Arial Narrow"/>
        <family val="2"/>
      </rPr>
      <t xml:space="preserve">)
</t>
    </r>
  </si>
  <si>
    <t>Médicos de prevención y control de infecciones (IPC)</t>
  </si>
  <si>
    <t>Personal de enfermería de IPC</t>
  </si>
  <si>
    <t>Personal de enfermería que no es de IPC</t>
  </si>
  <si>
    <t xml:space="preserve"> Médicos capacitados en enfermedades infecciosas o profesionales clínicos con experiencia trabajando con enfermedades infecciosas</t>
  </si>
  <si>
    <t>Médicos de la unidad de cuidados intensivos</t>
  </si>
  <si>
    <t>Cirujanos</t>
  </si>
  <si>
    <t xml:space="preserve">Médicos de medicina general </t>
  </si>
  <si>
    <t xml:space="preserve">Otros médicos </t>
  </si>
  <si>
    <t>Farmacéuticos capacitados en enfermedades infecciosas o farmacéuticos con experiencia trabajando con enfermedades infecciosas</t>
  </si>
  <si>
    <t>Otros farmacéuticos clínicos</t>
  </si>
  <si>
    <t>Otro personal farmacéutico</t>
  </si>
  <si>
    <t>Líderes sénior del establecimiento de atención médica</t>
  </si>
  <si>
    <t xml:space="preserve">Microbiólogos clínicos </t>
  </si>
  <si>
    <t>Especialistas en tecnología de la información</t>
  </si>
  <si>
    <t>Otra respuesta, especifique:</t>
  </si>
  <si>
    <t>Si se seleccionaron otros médicos o farmacéuticos clínicos, indique la especialidad:</t>
  </si>
  <si>
    <t>No corresponde</t>
  </si>
  <si>
    <t>¿Se reúne el comité de optimización del uso de antibióticos de manera regular (mínimo cada tres meses)?</t>
  </si>
  <si>
    <t xml:space="preserve">6A. ¿Quiénes son los miembros del equipo de optimización del uso de antibióticos en su establecimiento de atención médica? (Seleccione todo lo que corresponda)
</t>
  </si>
  <si>
    <t xml:space="preserve">6B. Para cada rol mencionado más abajo, ¿cuántas personas forman parte del equipo?
</t>
  </si>
  <si>
    <t>6C. ¿Es alguna persona en este rol un/a líder del equipo de optimización del uso de antibióticos?</t>
  </si>
  <si>
    <t>6D. ¿Qué porcentaje de tiempo para actividades de optimización del uso de antibióticos se especifica en la descripción laboral o el contrato de este puesto? (Si hay más de una persona con este puesto, promedie el porcentaje de tiempo)</t>
  </si>
  <si>
    <t>6E. ¿Se compensa financieramente a estas personas por el tiempo que pasan específicamente en actividades de optimización del uso de antibióticos?</t>
  </si>
  <si>
    <t>El equipo de optimización del uso de antibióticos es un trabajador de la salud o un equipo de trabajadores de la salud que trabajan para realizar actividades de optimización del uso de antibióticos rutinariamente.</t>
  </si>
  <si>
    <t>No corresponde (mi establecimiento de atención médica no tiene un equipo de optimización del uso de antibióticos)</t>
  </si>
  <si>
    <t>Médicos capacitados en enfermedades infecciosas o profesionales clínicos con experiencia trabajando con enfermedades infecciosas</t>
  </si>
  <si>
    <t xml:space="preserve">Otros médicos
Si la respuesta es “Sí”, especifique las especialidades: </t>
  </si>
  <si>
    <t xml:space="preserve">Otros farmacéuticos clínicos
Si la respuesta es “Sí”, especifique las especialidades: </t>
  </si>
  <si>
    <t>Microbiólogos clínicos</t>
  </si>
  <si>
    <t>Apoyo administrativo</t>
  </si>
  <si>
    <t xml:space="preserve">Otros 
Si la respuesta es “Sí”, especifique las especialidades: </t>
  </si>
  <si>
    <t>¿Se reúne el comité de optimización del uso de antibióticos de manera regular?</t>
  </si>
  <si>
    <t>¿Tiene el comité o equipo de optimización del uso de antibióticos autoridad para tomar decisiones sobre las políticas o procedimientos relacionados con el uso de antibióticos en su establecimiento de atención médica?</t>
  </si>
  <si>
    <r>
      <t>Ejemplos incluyen decisiones sobre la lista de medicamentos o formulario (</t>
    </r>
    <r>
      <rPr>
        <i/>
        <sz val="11"/>
        <color theme="1"/>
        <rFont val="Arial Narrow"/>
        <family val="2"/>
      </rPr>
      <t>formulary</t>
    </r>
    <r>
      <rPr>
        <sz val="11"/>
        <color theme="1"/>
        <rFont val="Arial Narrow"/>
        <family val="2"/>
      </rPr>
      <t>), pruebas de diagnóstico y menús de pedido de medicamentos, restricciones</t>
    </r>
  </si>
  <si>
    <t xml:space="preserve">¿Con cuáles departamentos del hospital o equipos de atención médica colabora su comité o equipo de optimización del uso de antibióticos? (Seleccione todo lo que corresponda) </t>
  </si>
  <si>
    <t>Prevención y control de infecciones</t>
  </si>
  <si>
    <t>Enfermedades infecciosas</t>
  </si>
  <si>
    <t>Seguridad del paciente</t>
  </si>
  <si>
    <t>Calidad;</t>
  </si>
  <si>
    <t>Farmacia</t>
  </si>
  <si>
    <t>Microbiología</t>
  </si>
  <si>
    <t>Comité de medicamentos y terapias</t>
  </si>
  <si>
    <t>Equipo de atención del VIH/tuberculosis (TB)</t>
  </si>
  <si>
    <t>Quirófano</t>
  </si>
  <si>
    <t>¿Participa el establecimiento de atención médica en redes externas (p. ej., estudios multicéntricos, colaboraciones de investigación o de mejora de la calidad, consorcios para compartir datos) relacionadas con la optimización del uso de antibióticos?</t>
  </si>
  <si>
    <t>¿Quién participa en las decisiones sobre la lista y adquisición de antibióticos en su establecimiento de atención médica? (Seleccione todo lo que corresponda)</t>
  </si>
  <si>
    <t>Miembros del equipo de optimización del uso de antibióticos</t>
  </si>
  <si>
    <t xml:space="preserve">¿Se evalúa la evidencia relacionada con la seguridad, la eficacia y el costo de antibióticos nuevos antes de agregarlos a la lista de medicamentos disponibles en su establecimiento de atención médica? </t>
  </si>
  <si>
    <t xml:space="preserve">SECCIÓN 2: RECURSOS </t>
  </si>
  <si>
    <t>¿Ha asignado el establecimiento de atención médica recursos humanos y financieros para realizar actividad de optimización del uso de antibióticos?</t>
  </si>
  <si>
    <t>¿Cuáles de los siguientes profesionales están físicamente presentes en su establecimiento de atención médica? (Seleccione todo lo que corresponda)</t>
  </si>
  <si>
    <t xml:space="preserve">Médicos capacitados en enfermedades infecciosas o profesionales clínicos con experiencia trabajando con enfermedades infecciosas </t>
  </si>
  <si>
    <t>¿Tiene el equipo de optimización del uso de antibióticos una oficina o espacio físico para realizar las actividades de optimización del uso de antibióticos?</t>
  </si>
  <si>
    <t>¿Tiene el equipo de optimización del uso de antibióticos el equipo básico (p. ej., teléfono, computadora) para realizar las actividades de optimización del uso de antibióticos?</t>
  </si>
  <si>
    <t>¿Tiene su establecimiento de atención médica información y sistemas de apoyo de toma de decisiones (herramientas incorporadas en el registro de salud electrónico para guiar la toma de decisiones) implementados para apoyar las actividades de optimización del uso de antibióticos (p. ej., revisión y optimización de la receta de antibióticos, preautorización)?</t>
  </si>
  <si>
    <t>¿A cuáles de los siguientes puede acceder el equipo de optimización del uso de antibióticos? (Seleccione todo lo que corresponda)</t>
  </si>
  <si>
    <t>Registro médico electrónico</t>
  </si>
  <si>
    <t>Lista de antibióticos comprados</t>
  </si>
  <si>
    <t>Lista de antibióticos dispensados</t>
  </si>
  <si>
    <t>Registros de administración de antibióticos</t>
  </si>
  <si>
    <t>Antibiograma sindrómico (p. ej., antibiograma con cultivos de orina)</t>
  </si>
  <si>
    <t>Antibiograma acumulativo (definido como un informe que muestra la sensibilidad de los organismos comúnmente aislados a antibióticos en un periodo definido)</t>
  </si>
  <si>
    <t>¿Qué información está disponible de forma electrónica en su establecimiento de atención médica? (Seleccione todo lo que corresponda)</t>
  </si>
  <si>
    <t>Consumo de antibióticos</t>
  </si>
  <si>
    <t>Uso de antibióticos</t>
  </si>
  <si>
    <t>Resistencia a los antibióticos (p. ej., informes de sensibilidad agregada para patógenos específicos)</t>
  </si>
  <si>
    <t>Costo de los antibióticos</t>
  </si>
  <si>
    <t>Datos administrativos (p. ej., días paciente, altas hospitalarias)</t>
  </si>
  <si>
    <t>¿Tiene el equipo de optimización del uso de antibióticos acceso a información actualizada en forma de literatura científica revisada por expertos? (p. ej., investigaciones publicadas)</t>
  </si>
  <si>
    <t>¿Tiene el establecimiento de atención médica acceso a servicios de laboratorio e imágenes (en el establecimiento o afuera) que se puedan usar para apoyar a las intervenciones de optimización del uso de antibióticos?</t>
  </si>
  <si>
    <t>¿Está el laboratorio de microbiología clínica usado por su establecimiento de atención médica (en el establecimiento o afuera) abierto las 24 horas del día para recibir, procesar y notificar muestras microbiológicas?</t>
  </si>
  <si>
    <t>¿Está acreditado el laboratorio de microbiología clínica usado por su establecimiento de atención médica (en el establecimiento o afuera)?</t>
  </si>
  <si>
    <t>¿Tiene el laboratorio de microbiología clínica usado por su establecimiento de atención médica (en el establecimiento o afuera) un sistema de control de calidad?</t>
  </si>
  <si>
    <t>¿Tiene el laboratorio de microbiología clínica usado por su establecimiento de atención médica (en el establecimiento o afuera) un sistema de información electrónico de laboratorio?</t>
  </si>
  <si>
    <t>Sistema de información electrónico de laboratorio se puede definir como un software que recibe, procesa y almacena información generada por el flujo de trabajo del laboratorio.</t>
  </si>
  <si>
    <t xml:space="preserve">SECCIÓN 3: EDUCACIÓN Y CAPACITACIÓN </t>
  </si>
  <si>
    <t>¿Proporciona el establecimiento de atención médica capacitación sobre la optimización del uso de antibióticos en la capacitación introductoria del personal (p. ej., capacitación de empleados nuevos)?</t>
  </si>
  <si>
    <t>¿Ofrece el establecimiento de atención médica capacitación continua o desarrollo profesional continuo sobre la optimización del uso de antibióticos y la prevención y el control de infecciones al personal?</t>
  </si>
  <si>
    <t xml:space="preserve">Si el establecimiento de atención médica ofrece capacitación continua o desarrollo profesional continuo sobre la optimización del uso de antibióticos y la prevención y el control de infecciones al personal, entonces seleccione "Sí". Si ofrece esto sobre solo un tema (optimización del uso de antibióticos o prevención y control de infecciones) seleccione "Parcialmente implementado". </t>
  </si>
  <si>
    <t>¿Proporciona su establecimiento de atención médica capacitación sobre la optimización del uso de antibióticos para estudiantes o residentes de primer año que pasan por su establecimiento de atención médica?</t>
  </si>
  <si>
    <t>¿Proporciona el establecimiento de atención médica capacitación para el equipo de optimización del uso de antibióticos sobre este tema o sobre la prevención y el control de infecciones?</t>
  </si>
  <si>
    <t>Si el establecimiento de atención médica ofrece capacitación para el equipo de optimización del uso de antibióticos sobre este tema y sobre la prevención y el control de infecciones, entonces seleccione "Sí". Si ofrece esto sobre solo un tema (optimización del uso de antibióticos o prevención y control de infecciones) seleccione "Parcialmente implementado".</t>
  </si>
  <si>
    <t>¿Proporciona su establecimiento de atención médica educación sobre antibióticos a los pacientes o sus familias?</t>
  </si>
  <si>
    <t>SECCIÓN 4: MEDIDAS PARA LA OPTIMIZACIÓN DEL USO DE ANTIBIÓTICOS</t>
  </si>
  <si>
    <r>
      <rPr>
        <b/>
        <sz val="12"/>
        <color theme="1"/>
        <rFont val="Arial Narrow"/>
        <family val="2"/>
      </rPr>
      <t>Para completar la evaluación, los miembros del equipo de optimización del uso de antibióticos en el establecimiento de atención médica deberían proporcionar una respuesta por pregunta según las siguientes opciones:</t>
    </r>
    <r>
      <rPr>
        <sz val="12"/>
        <color theme="1"/>
        <rFont val="Arial Narrow"/>
        <family val="2"/>
      </rPr>
      <t xml:space="preserve">
          •	</t>
    </r>
    <r>
      <rPr>
        <b/>
        <sz val="12"/>
        <color theme="1"/>
        <rFont val="Arial Narrow"/>
        <family val="2"/>
      </rPr>
      <t>Sí</t>
    </r>
    <r>
      <rPr>
        <sz val="12"/>
        <color theme="1"/>
        <rFont val="Arial Narrow"/>
        <family val="2"/>
      </rPr>
      <t xml:space="preserve">: la actividad o el elemento central está establecido e implementado por completo.
          •	</t>
    </r>
    <r>
      <rPr>
        <b/>
        <sz val="12"/>
        <color theme="1"/>
        <rFont val="Arial Narrow"/>
        <family val="2"/>
      </rPr>
      <t>Parcialmente implementado</t>
    </r>
    <r>
      <rPr>
        <sz val="12"/>
        <color theme="1"/>
        <rFont val="Arial Narrow"/>
        <family val="2"/>
      </rPr>
      <t xml:space="preserve">: la actividad o el elemento central está establecido pero solo implementado parcialmente, por lo que requiere más medidas o fortalecimiento.
          •	</t>
    </r>
    <r>
      <rPr>
        <b/>
        <sz val="12"/>
        <color theme="1"/>
        <rFont val="Arial Narrow"/>
        <family val="2"/>
      </rPr>
      <t>No</t>
    </r>
    <r>
      <rPr>
        <sz val="12"/>
        <color theme="1"/>
        <rFont val="Arial Narrow"/>
        <family val="2"/>
      </rPr>
      <t xml:space="preserve">: la actividad o el elemento no está establecido ni ha sido implementado.
</t>
    </r>
    <r>
      <rPr>
        <b/>
        <sz val="12"/>
        <color theme="1"/>
        <rFont val="Arial Narrow"/>
        <family val="2"/>
      </rPr>
      <t xml:space="preserve">O
</t>
    </r>
    <r>
      <rPr>
        <sz val="12"/>
        <color theme="1"/>
        <rFont val="Arial Narrow"/>
        <family val="2"/>
      </rPr>
      <t>Miembros del equipo de optimización del uso de antibióticos en el establecimiento de atención médica deberían</t>
    </r>
    <r>
      <rPr>
        <b/>
        <sz val="12"/>
        <color theme="1"/>
        <rFont val="Arial Narrow"/>
        <family val="2"/>
      </rPr>
      <t xml:space="preserve"> seleccionar todo lo que corresponda</t>
    </r>
    <r>
      <rPr>
        <sz val="12"/>
        <color theme="1"/>
        <rFont val="Arial Narrow"/>
        <family val="2"/>
      </rPr>
      <t xml:space="preserve"> según las respuestas proporcionadas.</t>
    </r>
  </si>
  <si>
    <t>¿Cuáles de las siguientes guías clínicas de tratamiento existen en su establecimiento de atención médica? (Seleccione todo lo que corresponda)</t>
  </si>
  <si>
    <t>Infección urinaria</t>
  </si>
  <si>
    <t>Neumonía adquirida en la comunidad</t>
  </si>
  <si>
    <t>Neumonía adquirida en el hospital</t>
  </si>
  <si>
    <t>Neumonía asociada al respirador</t>
  </si>
  <si>
    <t>Septicemia</t>
  </si>
  <si>
    <t>Infección de la piel y de los tejidos blandos</t>
  </si>
  <si>
    <t>Infección en el lugar de la operación</t>
  </si>
  <si>
    <t>Infección del torrente sanguíneo asociada a las vías centrales</t>
  </si>
  <si>
    <t>Profilaxis quirúrgica</t>
  </si>
  <si>
    <t>Infección intrabdominal</t>
  </si>
  <si>
    <t>Neutropenia febril</t>
  </si>
  <si>
    <t>Manejo de organismos resistentes a múltiples medicamentos</t>
  </si>
  <si>
    <t>Meningitis bacteriana</t>
  </si>
  <si>
    <t>Endocarditis infecciosa</t>
  </si>
  <si>
    <t>No corresponde (no existen guías de tratamiento en mi establecimiento de atención médica)</t>
  </si>
  <si>
    <t>¿Cuáles de los siguientes elementos se incluyen en las guías clínicas de tratamiento en su establecimiento de atención médica? (Seleccione todo lo que corresponda)</t>
  </si>
  <si>
    <t>Antibiótico de primera línea</t>
  </si>
  <si>
    <t>Dosis</t>
  </si>
  <si>
    <t>Duración</t>
  </si>
  <si>
    <t>Antibióticos alternativos (p. .ej., alergia a la penicilina, mujeres embarazadas, antibióticos orales)</t>
  </si>
  <si>
    <t>Antibióticos categorizados por la clasificación de la guía AWaRe de la OMS</t>
  </si>
  <si>
    <t>¿Se revisan y actualizan las guías periódicamente según la disponibilidad de evidencia nueva, y se les comunican los cambios a los pacientes?</t>
  </si>
  <si>
    <t>¿Usa el equipo de optimización del uso de antibióticos el antibiograma del establecimiento de atención médica para modificar las guías de tratamiento?</t>
  </si>
  <si>
    <t>Actividad de optimización del uso de antibióticos</t>
  </si>
  <si>
    <t>35A. ¿Se realiza esta actividad de manera rutinaria en su establecimiento de atención médica?</t>
  </si>
  <si>
    <t xml:space="preserve">35B. Si la respuesta es "Sí", ¿se realiza la actividad en todo el establecimiento? </t>
  </si>
  <si>
    <t>A. Interrupciones automáticas de antibióticos (p. ej., 24 horas para profilaxis quirúrgica): se interrumpen los antibióticos automáticamente después de un periodo predefinido según la indicación, independientemente de lo que ordene el médico</t>
  </si>
  <si>
    <t>B. Pausas en la administración de antibióticos (p. ej., a las 48 horas se le recuerda a un médico que revise todo tratamiento provisional con antibióticos por vía intravenosa): recordatorios definidos y regulares al médico para que vuelva a evaluar las elecciones de antibióticos</t>
  </si>
  <si>
    <t>C. Recordatorios sobre los antibióticos: alertas al momento de recetar que están vinculadas a un antibiótico en particular</t>
  </si>
  <si>
    <t>D. Conversión de la formula antibiótica de intravenosa a oral</t>
  </si>
  <si>
    <t>E. Auditoría prospectiva y retroalimentación sobre antibióticos específicos: revisión de tratamientos para estos antibióticos a ser evaluada según su idoneidad (p. ej., concordancia con guías de tratamiento), seguida de retroalimentación regular sobre el uso del antibiótico para el médico que lo receta</t>
  </si>
  <si>
    <t>F. Autorización previa de antibióticos específicos: requiere que los médicos obtengan una autorización oportuna de expertos (p. ej., médicos o farmacéuticos capacitados) antes de dispensar estos antibióticos</t>
  </si>
  <si>
    <t>G. Uso restringido de antibióticos con base en la aprobación de listas de antibióticos para condiciones médicas o poblaciones prestablecidas: los médicos no pueden recetar ciertos antibióticos a ciertos tipos de pacientes</t>
  </si>
  <si>
    <t>H. Comparación de pares sobre la receta de antibióticos: se elaboran y comparten informes que incluyen la receta a nivel individual de antibióticos para todos los médicos en un grupo prestablecido</t>
  </si>
  <si>
    <t>I. Pases de visita presenciales sobre la optimización del uso de antibióticos: visitas periódicas para revisar y analizar los antibióticos elegidos y asegurarse de que concuerden con las guías de mejores prácticas</t>
  </si>
  <si>
    <t>J. Evaluación y clarificación de alergias a antibióticos documentadas</t>
  </si>
  <si>
    <t>K. Revisión del tratamiento antibiótico parenteral ambulatorio antes del alta hospitalaria</t>
  </si>
  <si>
    <r>
      <t>L. Alertas a los prescriptores sobre posibles coberturas antibióticas dobles (</t>
    </r>
    <r>
      <rPr>
        <i/>
        <sz val="11"/>
        <color theme="1"/>
        <rFont val="Arial Narrow"/>
        <family val="2"/>
      </rPr>
      <t>p. ej., cobertura contra infección por anaerobios doble)</t>
    </r>
  </si>
  <si>
    <t>M. Alertas a los prescriptores sobre interacciones entre medicamentos</t>
  </si>
  <si>
    <t>N. Optimización de las dosis con base en parámetros farmacocinéticos y farmacodinámicos para el tratamiento de organismos con sensibilidad a los antibióticos reducida</t>
  </si>
  <si>
    <t>O. Manejo de la escasez o el agotamiento de antibióticos</t>
  </si>
  <si>
    <r>
      <rPr>
        <sz val="11"/>
        <color theme="1"/>
        <rFont val="Arial Narrow"/>
        <family val="2"/>
      </rPr>
      <t>P. Dosificación de antibióticos asistida por farmacéuticos o farmacólogos clínicos para pacientes con disfunción renal o hepática</t>
    </r>
  </si>
  <si>
    <r>
      <rPr>
        <sz val="11"/>
        <color theme="1"/>
        <rFont val="Arial Narrow"/>
        <family val="2"/>
      </rPr>
      <t>Q. Análisis farmacológico de sangre para antibióticos con índice terapéutico estrecho (</t>
    </r>
    <r>
      <rPr>
        <i/>
        <sz val="11"/>
        <color theme="1"/>
        <rFont val="Arial Narrow"/>
        <family val="2"/>
      </rPr>
      <t>p. ej., vancomicina, aminoglucósidos)</t>
    </r>
  </si>
  <si>
    <t>R. Campañas de concientización sobre el uso responsable de antibióticos</t>
  </si>
  <si>
    <t>¿Hay procedimientos operativos estándar para actividades específicas de optimización del uso de antibióticos (p. ej., auditoría y retroalimentación, desarrollo de las guías, protocolos de pruebas) en su establecimiento de atención médica?</t>
  </si>
  <si>
    <t>¿Incluye el informe de actividades creado por el comité o equipo de optimización del uso de antibióticos lo siguiente? (Seleccione todo lo que corresponda)</t>
  </si>
  <si>
    <t>Recursos y actividades actuales sobre la optimización del uso de antibióticos</t>
  </si>
  <si>
    <t>Desempeño de los procesos e indicadores de resultados del uso de antibióticos</t>
  </si>
  <si>
    <t>Idoneidad de los antibióticos</t>
  </si>
  <si>
    <t>Áreas clave de mejora</t>
  </si>
  <si>
    <t>Áreas que requieren más mejoras o prioridad</t>
  </si>
  <si>
    <t>Áreas en las que se necesita guía o apoyo de sectores ejecutivos y de manejo de la organización</t>
  </si>
  <si>
    <t xml:space="preserve">¿A quién se le difunde el informe de actividad de optimización del uso de antibióticos? (Seleccione todo lo que corresponda) </t>
  </si>
  <si>
    <t>Administración del establecimiento de atención médica</t>
  </si>
  <si>
    <t>Otros miembros del equipo del establecimiento de atención médica</t>
  </si>
  <si>
    <t>Autoridades nacionales (p. ej., ministerio de salud)</t>
  </si>
  <si>
    <t>¿Tiene el establecimiento de atención médica un formulario/lista de antibióticos aprobados para su uso según el formulario nacional?</t>
  </si>
  <si>
    <t>¿Especifica el formulario del establecimiento de atención médica listas de antibióticos restringidos que requieren la aprobación de un equipo o una persona designados (pre-autorización)?</t>
  </si>
  <si>
    <t>¿Se realiza la aprobación de los antibióticos restringidos durante el día laboral?</t>
  </si>
  <si>
    <r>
      <t>¿Comunica el establecimiento de atención médica sobre modificaciones hechas a la lista de antibióticos</t>
    </r>
    <r>
      <rPr>
        <i/>
        <sz val="11"/>
        <color theme="1"/>
        <rFont val="Arial Narrow"/>
        <family val="2"/>
      </rPr>
      <t xml:space="preserve"> </t>
    </r>
    <r>
      <rPr>
        <sz val="11"/>
        <color theme="1"/>
        <rFont val="Arial Narrow"/>
        <family val="2"/>
      </rPr>
      <t>a los prescriptores?</t>
    </r>
    <r>
      <rPr>
        <sz val="11"/>
        <color theme="1"/>
        <rFont val="Arial Narrow"/>
        <family val="2"/>
      </rPr>
      <t xml:space="preserve"> </t>
    </r>
  </si>
  <si>
    <t xml:space="preserve">¿Realiza el personal de enfermería en su establecimiento de atención médica alguna de las siguientes actividades de optimización del uso de antibióticos? (Seleccione todo lo que corresponda)  </t>
  </si>
  <si>
    <t>Recolección de orina o muestras respiratorias según los criterios adecuados</t>
  </si>
  <si>
    <t>Inicio de conversaciones sobre cambiar de una fórmula intravenosa a oral</t>
  </si>
  <si>
    <t>Pausas en la administración de antibióticos</t>
  </si>
  <si>
    <t>Evaluación de alergia a los antibióticos</t>
  </si>
  <si>
    <t>¿Tiene su establecimiento de atención médica una política que le requiera a los prescriptores documentar la dosis, duración e indicación de tratamiento con antibióticos en el registro médico?</t>
  </si>
  <si>
    <t>El laboratorio de microbiología clínica usado por su establecimiento de atención médica (en el establecimiento o afuera), ¿usa pruebas de diagnóstico rápido para facilitar los ajustes tempranos de antibióticos?</t>
  </si>
  <si>
    <t>El laboratorio de microbiología clínica usado por su establecimiento de atención médica (en el establecimiento o afuera), ¿tiene tecnología para identificar los mecanismos de resistencia más relevantes (p. ej., betalactamasas de espectro extendido, carbapenemasas)?</t>
  </si>
  <si>
    <t>El laboratorio de microbiología clínica usado por su establecimiento de atención médica (en el establecimiento o afuera), ¿proporciona resultados de cultivos y sensibilidad a los prescriptores de forma oportuna (p. ej., dentro de las 72 horas)?</t>
  </si>
  <si>
    <t>El laboratorio de microbiología clínica usado por su establecimiento de atención médica (en el establecimiento o afuera), ¿usa notificación selectiva o en cascada de los resultados del informe agregado de sensibilidad de los microorganismos a nivel institucional (p. ej., no notificar sobre un antibiótico que no sería adecuado para la fuente, no notificar sobre un antibiótico de amplio espectro cuando hay uno de un espectro más estrecho disponible)?</t>
  </si>
  <si>
    <t>El laboratorio de microbiología clínica usado por su establecimiento de atención médica (en el establecimiento o afuera), ¿pone comentarios en resultados de cultivos para mejorar la receta de antibióticos?</t>
  </si>
  <si>
    <t xml:space="preserve">¿Comunica el equipo de optimización del uso de antibióticos la aparición de nueva resistencia bacteriana (mecanismos o patrones basados en el análisis de sensibilidad a los antibióticos) a los prescriptores? </t>
  </si>
  <si>
    <t>¿Ha realizado el equipo de optimización del uso de antibióticos un análisis de los obstáculos, los desafíos y las oportunidades para implementar la optimización del uso de antibióticos en su establecimiento de atención médica?</t>
  </si>
  <si>
    <t>SECCIÓN 5: RASTREO, MONITOREO Y NOTIFICACIÓN DEL USO DE ANTIBIÓTICOS</t>
  </si>
  <si>
    <t>¿Se realizan auditorías (encuestas de prevalencia puntuales para evaluar la idoneidad de la receta de antibióticos) por parte del comité de optimización del uso de antibióticos o del equipo relevante?</t>
  </si>
  <si>
    <t xml:space="preserve">¿Monitorea y notifica regularmente el establecimiento de atención médica las cantidades y los tipos de usos de antibióticos (comprados, recetados o dispensados)?                                                                                               </t>
  </si>
  <si>
    <t>¿Qué parámetros usa el equipo de optimización del uso de antibióticos para medir el uso o consumo de antibióticos en su establecimiento de atención médica? (Seleccione todo lo que corresponda)</t>
  </si>
  <si>
    <t>Días de tratamiento</t>
  </si>
  <si>
    <t>Dosis diarias definidas</t>
  </si>
  <si>
    <t xml:space="preserve">¿Crea el equipo de optimización del uso de antibióticos planes de acción para abordar los problemas identificados relacionados con la optimización del uso de antibióticos (p. ej., aumentar el consumo de antibióticos de amplio espectro)? </t>
  </si>
  <si>
    <t>¿Monitorea el equipo de optimización del uso de antibióticos el cumplimiento con al menos una actividad específica de optimización del uso de antibióticos (p. ej., cumplimiento con guías de tratamiento) en el establecimiento de atención médica?</t>
  </si>
  <si>
    <t>¿Implementa el comité o equipo de optimización del uso de antibióticos estrategias (p. ej., presentación para los trabajadores de la salud sobre la implementación de guías de tratamiento de una enfermedad infecciosa nueva) para aumentar el cumplimiento con las actividades de optimización del uso de antibióticos priorizadas?</t>
  </si>
  <si>
    <t>¿Cuáles de los siguientes parámetros son monitoreados por el equipo de optimización del uso de antibióticos para evaluar el impacto de las actividades de optimización del uso de antibióticos? (Seleccione todo lo que corresponda)</t>
  </si>
  <si>
    <t>Uso o consumo de antibióticos</t>
  </si>
  <si>
    <t>Idoneidad de los antibióticos (fármaco, dosis, duración)</t>
  </si>
  <si>
    <t>Tiempo para el tratamiento con antibióticos adecuado</t>
  </si>
  <si>
    <t>Ahorro de costos</t>
  </si>
  <si>
    <t>Mortalidad hospitalaria</t>
  </si>
  <si>
    <t>Duración de estadía hospitalaria</t>
  </si>
  <si>
    <t>Tasas de infección por Clostridioides difficile</t>
  </si>
  <si>
    <t>Rehospitalización</t>
  </si>
  <si>
    <t>Eventos adversos relacionados con los antibióticos</t>
  </si>
  <si>
    <t>Cuasiaccidentes relacionados con antibióticos 
(p. ej., un error que podría haber causado un evento adverso pero no causó daño clínico)</t>
  </si>
  <si>
    <t>Costos de los antibióticos (p. ej., precio de compra y gastos)</t>
  </si>
  <si>
    <t>¿Qué información se puede estratificar por unidad o departamento del hospital en su establecimiento de atención médica? (Seleccione todo lo que corresponda)</t>
  </si>
  <si>
    <t xml:space="preserve">¿Monitorea regularmente el establecimiento de atención médica la escasez o el agotamiento de antibióticos esenciales?  </t>
  </si>
  <si>
    <t>¿Monitorea su establecimiento de atención médica la escasez o el agotamiento de suministros de laboratorio (p. ej., reactivos, placas)?</t>
  </si>
  <si>
    <t>¿Hay un mecanismo para notificar preocupaciones sobre antibióticos de baja calidad (p. ej., antibióticos falsificados) y diagnósticos?</t>
  </si>
  <si>
    <t>¿Monitorean y notifican regularmente el comité o equipo de optimización del uso de antibióticos las tasas de sensibilidad y resistencia a los antibióticos para una variedad de bacterias indicadoras clave?</t>
  </si>
  <si>
    <t>¿Comunica el equipo de optimización del uso de antibióticos los hallazgos de auditorías o revisiones sobre la calidad o idoneidad del uso de antibióticos a los prescriptores junto con puntos de acción específicos?</t>
  </si>
  <si>
    <t>¿Notifica el equipo de optimización del uso de antibióticos los parámetros usados para evaluar el impacto de las actividades de optimización del uso de antibióticos a la administración o los directivos del establecimiento de atención médica?</t>
  </si>
  <si>
    <t xml:space="preserve">¿Crea y agrupa el establecimiento de atención médica un antibiograma y lo actualiza regularmente?   </t>
  </si>
  <si>
    <t>Guía de calificación: Herramienta global de evaluación de la optimización del uso de antibióticos (G-ASET, por sus siglas en inglés) para establecimientos de atención médica de internación</t>
  </si>
  <si>
    <r>
      <t xml:space="preserve">Use las instrucciones de calificación a continuación para determinar la cantidad total de puntos ganados con base en respuestas individuales para cada pregunta en la G-ASET para establecimientos de atención médica de internación. Calcule la cantidad total de puntos ganados para cada sección al sumar los puntos ganados de cada parte de la evaluación. Luego, convierta los puntos a un porcentaje </t>
    </r>
    <r>
      <rPr>
        <b/>
        <i/>
        <sz val="12"/>
        <color theme="1"/>
        <rFont val="Arial Narrow"/>
        <family val="2"/>
      </rPr>
      <t>(puntos ganados/puntos totales posibles X 100 %).</t>
    </r>
  </si>
  <si>
    <t>Sección</t>
  </si>
  <si>
    <t>Puntos ganados</t>
  </si>
  <si>
    <t>Puntos totales posibles</t>
  </si>
  <si>
    <t>Porcentaje (%)</t>
  </si>
  <si>
    <t>Sección 1: Compromiso y responsabilidad de los directivos</t>
  </si>
  <si>
    <t>Sección 2: Recursos</t>
  </si>
  <si>
    <t>Sección 3: Educación y capacitación</t>
  </si>
  <si>
    <t>Sección 4: Medidas para la optimización del uso de antibióticos</t>
  </si>
  <si>
    <t>Sección 5: Rastreo, monitoreo y notificación del uso de antibióticos</t>
  </si>
  <si>
    <t>PUNTAJE TOTAL (Sumar los "puntos ganados" de cada sección)</t>
  </si>
  <si>
    <t xml:space="preserve">                                                                                                                                                                                                                                                                                                                                                                                                                                                                                                                                                                Herramienta global de evaluación de la optimización
del uso de antibióticos (G-ASET) para establecimientos de atención médica de internación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</si>
</sst>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8"/>
      <name val="Calibri"/>
      <family val="2"/>
      <scheme val="minor"/>
    </font>
    <font>
      <sz val="11"/>
      <color theme="1"/>
      <name val="Arial Narrow"/>
      <family val="2"/>
    </font>
    <font>
      <b/>
      <sz val="11"/>
      <color theme="1"/>
      <name val="Arial Narrow"/>
      <family val="2"/>
    </font>
    <font>
      <sz val="11"/>
      <color rgb="FF000000"/>
      <name val="Arial Narrow"/>
      <family val="2"/>
    </font>
    <font>
      <b/>
      <sz val="11"/>
      <color rgb="FF000000"/>
      <name val="Arial Narrow"/>
      <family val="2"/>
    </font>
    <font>
      <sz val="12"/>
      <color theme="1"/>
      <name val="Arial Narrow"/>
      <family val="2"/>
    </font>
    <font>
      <sz val="14"/>
      <color theme="1"/>
      <name val="Arial Narrow"/>
      <family val="2"/>
    </font>
    <font>
      <b/>
      <sz val="12"/>
      <color theme="1"/>
      <name val="Arial Narrow"/>
      <family val="2"/>
    </font>
    <font>
      <i/>
      <sz val="11"/>
      <color theme="1"/>
      <name val="Arial Narrow"/>
      <family val="2"/>
    </font>
    <font>
      <i/>
      <sz val="12"/>
      <color theme="1"/>
      <name val="Arial Narrow"/>
      <family val="2"/>
    </font>
    <font>
      <b/>
      <sz val="18"/>
      <color theme="0"/>
      <name val="Arial Narrow"/>
      <family val="2"/>
    </font>
    <font>
      <b/>
      <i/>
      <sz val="11"/>
      <color theme="1"/>
      <name val="Arial Narrow"/>
      <family val="2"/>
    </font>
    <font>
      <sz val="18"/>
      <color theme="0"/>
      <name val="Arial Narrow"/>
      <family val="2"/>
    </font>
    <font>
      <b/>
      <i/>
      <sz val="12"/>
      <color theme="1"/>
      <name val="Arial Narrow"/>
      <family val="2"/>
    </font>
    <font>
      <b/>
      <sz val="28"/>
      <color theme="4" tint="-0.249977111117893"/>
      <name val="Arial Narrow"/>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D9E2F3"/>
        <bgColor indexed="64"/>
      </patternFill>
    </fill>
    <fill>
      <patternFill patternType="solid">
        <fgColor theme="4" tint="-0.249977111117893"/>
        <bgColor indexed="64"/>
      </patternFill>
    </fill>
    <fill>
      <patternFill patternType="solid">
        <fgColor rgb="FFFFE5E5"/>
        <bgColor indexed="64"/>
      </patternFill>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style="double">
        <color theme="4" tint="-0.249977111117893"/>
      </bottom>
      <diagonal/>
    </border>
    <border>
      <left style="thin">
        <color theme="4" tint="-0.249977111117893"/>
      </left>
      <right style="thin">
        <color theme="4" tint="-0.249977111117893"/>
      </right>
      <top style="double">
        <color theme="4" tint="-0.249977111117893"/>
      </top>
      <bottom style="double">
        <color theme="4" tint="-0.249977111117893"/>
      </bottom>
      <diagonal/>
    </border>
    <border>
      <left style="thin">
        <color theme="4" tint="-0.249977111117893"/>
      </left>
      <right style="thin">
        <color indexed="64"/>
      </right>
      <top style="thin">
        <color indexed="64"/>
      </top>
      <bottom style="thin">
        <color indexed="64"/>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style="thin">
        <color theme="4" tint="-0.249977111117893"/>
      </top>
      <bottom style="double">
        <color theme="4" tint="-0.249977111117893"/>
      </bottom>
      <diagonal/>
    </border>
    <border>
      <left/>
      <right/>
      <top style="thin">
        <color theme="4" tint="-0.249977111117893"/>
      </top>
      <bottom style="double">
        <color theme="4" tint="-0.249977111117893"/>
      </bottom>
      <diagonal/>
    </border>
    <border>
      <left/>
      <right style="thin">
        <color theme="4" tint="-0.249977111117893"/>
      </right>
      <top style="thin">
        <color theme="4" tint="-0.249977111117893"/>
      </top>
      <bottom style="double">
        <color theme="4" tint="-0.249977111117893"/>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
      <left style="thin">
        <color theme="4" tint="-0.249977111117893"/>
      </left>
      <right/>
      <top/>
      <bottom style="double">
        <color theme="4" tint="-0.249977111117893"/>
      </bottom>
      <diagonal/>
    </border>
    <border>
      <left/>
      <right/>
      <top/>
      <bottom style="double">
        <color theme="4" tint="-0.249977111117893"/>
      </bottom>
      <diagonal/>
    </border>
    <border>
      <left/>
      <right style="thin">
        <color theme="4" tint="-0.249977111117893"/>
      </right>
      <top/>
      <bottom style="double">
        <color theme="4" tint="-0.249977111117893"/>
      </bottom>
      <diagonal/>
    </border>
    <border>
      <left style="medium">
        <color indexed="64"/>
      </left>
      <right/>
      <top/>
      <bottom style="double">
        <color theme="4" tint="-0.249977111117893"/>
      </bottom>
      <diagonal/>
    </border>
    <border>
      <left/>
      <right style="medium">
        <color indexed="64"/>
      </right>
      <top/>
      <bottom style="double">
        <color theme="4" tint="-0.249977111117893"/>
      </bottom>
      <diagonal/>
    </border>
    <border>
      <left style="thin">
        <color indexed="64"/>
      </left>
      <right style="thin">
        <color indexed="64"/>
      </right>
      <top style="double">
        <color theme="4" tint="-0.249977111117893"/>
      </top>
      <bottom style="double">
        <color theme="4" tint="-0.249977111117893"/>
      </bottom>
      <diagonal/>
    </border>
    <border>
      <left style="thin">
        <color indexed="64"/>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
      <left/>
      <right style="thin">
        <color indexed="64"/>
      </right>
      <top style="double">
        <color theme="4" tint="-0.249977111117893"/>
      </top>
      <bottom style="double">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indexed="64"/>
      </left>
      <right/>
      <top style="medium">
        <color indexed="64"/>
      </top>
      <bottom style="double">
        <color theme="4" tint="-0.249977111117893"/>
      </bottom>
      <diagonal/>
    </border>
    <border>
      <left/>
      <right/>
      <top style="medium">
        <color indexed="64"/>
      </top>
      <bottom style="double">
        <color theme="4" tint="-0.249977111117893"/>
      </bottom>
      <diagonal/>
    </border>
    <border>
      <left/>
      <right style="medium">
        <color indexed="64"/>
      </right>
      <top style="medium">
        <color indexed="64"/>
      </top>
      <bottom style="double">
        <color theme="4" tint="-0.249977111117893"/>
      </bottom>
      <diagonal/>
    </border>
    <border>
      <left style="thin">
        <color theme="4" tint="-0.249977111117893"/>
      </left>
      <right style="thin">
        <color indexed="64"/>
      </right>
      <top style="double">
        <color theme="4" tint="-0.249977111117893"/>
      </top>
      <bottom style="double">
        <color theme="4" tint="-0.249977111117893"/>
      </bottom>
      <diagonal/>
    </border>
    <border>
      <left style="thin">
        <color indexed="64"/>
      </left>
      <right style="thin">
        <color theme="4" tint="-0.249977111117893"/>
      </right>
      <top style="double">
        <color theme="4" tint="-0.249977111117893"/>
      </top>
      <bottom style="double">
        <color theme="4" tint="-0.249977111117893"/>
      </bottom>
      <diagonal/>
    </border>
  </borders>
  <cellStyleXfs count="1">
    <xf numFmtId="0" fontId="0" fillId="0" borderId="0"/>
  </cellStyleXfs>
  <cellXfs count="154">
    <xf numFmtId="0" fontId="0" fillId="0" borderId="0" xfId="0"/>
    <xf numFmtId="0" fontId="2" fillId="0" borderId="0" xfId="0" applyFont="1"/>
    <xf numFmtId="0" fontId="6" fillId="0" borderId="0" xfId="0" applyFont="1"/>
    <xf numFmtId="0" fontId="7" fillId="0" borderId="0" xfId="0" applyFont="1" applyAlignment="1">
      <alignment vertical="top"/>
    </xf>
    <xf numFmtId="0" fontId="2" fillId="0" borderId="0" xfId="0" applyFont="1" applyAlignment="1">
      <alignment vertical="top"/>
    </xf>
    <xf numFmtId="0" fontId="2" fillId="0" borderId="1" xfId="0" applyFont="1" applyFill="1" applyBorder="1" applyAlignment="1">
      <alignment horizontal="center"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horizontal="center" vertical="top" wrapText="1"/>
    </xf>
    <xf numFmtId="0" fontId="2" fillId="0" borderId="0" xfId="0" applyFont="1" applyAlignment="1">
      <alignment horizontal="left" vertical="top"/>
    </xf>
    <xf numFmtId="0" fontId="2" fillId="0" borderId="1"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3" borderId="1" xfId="0" applyFont="1" applyFill="1" applyBorder="1" applyAlignment="1">
      <alignment horizontal="center" vertical="top"/>
    </xf>
    <xf numFmtId="0" fontId="2" fillId="3" borderId="1" xfId="0" applyFont="1" applyFill="1" applyBorder="1" applyAlignment="1">
      <alignment vertical="top"/>
    </xf>
    <xf numFmtId="0" fontId="2" fillId="3" borderId="0" xfId="0" applyFont="1" applyFill="1" applyAlignment="1">
      <alignment vertical="top"/>
    </xf>
    <xf numFmtId="0" fontId="2" fillId="0" borderId="1" xfId="0" applyFont="1" applyFill="1" applyBorder="1" applyAlignment="1">
      <alignment vertical="top" wrapText="1"/>
    </xf>
    <xf numFmtId="0" fontId="4" fillId="0" borderId="1" xfId="0" applyFont="1" applyFill="1" applyBorder="1" applyAlignment="1">
      <alignment horizontal="center" vertical="top" wrapText="1"/>
    </xf>
    <xf numFmtId="0" fontId="5"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0" applyFont="1" applyFill="1" applyBorder="1" applyAlignment="1">
      <alignment vertical="top" wrapText="1"/>
    </xf>
    <xf numFmtId="0" fontId="2" fillId="3" borderId="1" xfId="0" applyFont="1" applyFill="1" applyBorder="1" applyAlignment="1">
      <alignment vertical="top" wrapText="1"/>
    </xf>
    <xf numFmtId="0" fontId="4"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2" fillId="0" borderId="21" xfId="0" applyFont="1" applyBorder="1"/>
    <xf numFmtId="0" fontId="2" fillId="0" borderId="22" xfId="0" applyFont="1" applyBorder="1" applyAlignment="1">
      <alignment horizontal="center"/>
    </xf>
    <xf numFmtId="0" fontId="8" fillId="0" borderId="23" xfId="0" applyFont="1" applyBorder="1"/>
    <xf numFmtId="0" fontId="8" fillId="0" borderId="24" xfId="0" applyFont="1" applyBorder="1" applyAlignment="1">
      <alignment horizontal="center"/>
    </xf>
    <xf numFmtId="0" fontId="8" fillId="0" borderId="25" xfId="0" applyFont="1" applyBorder="1" applyAlignment="1">
      <alignment horizontal="center"/>
    </xf>
    <xf numFmtId="0" fontId="2" fillId="3" borderId="17" xfId="0" applyFont="1" applyFill="1" applyBorder="1" applyAlignment="1">
      <alignment wrapText="1"/>
    </xf>
    <xf numFmtId="0" fontId="2" fillId="3" borderId="18" xfId="0" applyFont="1" applyFill="1" applyBorder="1" applyAlignment="1">
      <alignment wrapText="1"/>
    </xf>
    <xf numFmtId="0" fontId="8" fillId="2" borderId="20" xfId="0" applyFont="1" applyFill="1" applyBorder="1" applyAlignment="1">
      <alignment vertical="center"/>
    </xf>
    <xf numFmtId="0" fontId="8" fillId="2" borderId="19" xfId="0" applyFont="1" applyFill="1" applyBorder="1" applyAlignment="1">
      <alignment vertical="center"/>
    </xf>
    <xf numFmtId="0" fontId="2" fillId="3" borderId="17" xfId="0" applyFont="1" applyFill="1" applyBorder="1" applyAlignment="1">
      <alignment vertical="top" wrapText="1"/>
    </xf>
    <xf numFmtId="0" fontId="2" fillId="0" borderId="18" xfId="0" applyFont="1" applyBorder="1"/>
    <xf numFmtId="0" fontId="2" fillId="3" borderId="17" xfId="0" applyFont="1" applyFill="1" applyBorder="1"/>
    <xf numFmtId="0" fontId="2" fillId="3" borderId="17" xfId="0" applyFont="1" applyFill="1" applyBorder="1" applyAlignment="1">
      <alignment horizontal="left" indent="2"/>
    </xf>
    <xf numFmtId="0" fontId="2" fillId="3" borderId="17" xfId="0" applyFont="1" applyFill="1" applyBorder="1" applyAlignment="1">
      <alignment horizontal="left" wrapText="1" indent="2"/>
    </xf>
    <xf numFmtId="0" fontId="2" fillId="3" borderId="17" xfId="0" applyFont="1" applyFill="1" applyBorder="1" applyAlignment="1">
      <alignment horizontal="left" wrapText="1" indent="4"/>
    </xf>
    <xf numFmtId="0" fontId="2" fillId="3" borderId="17" xfId="0" applyFont="1" applyFill="1" applyBorder="1" applyAlignment="1">
      <alignment horizontal="left" wrapText="1"/>
    </xf>
    <xf numFmtId="0" fontId="2" fillId="3" borderId="17" xfId="0" applyFont="1" applyFill="1" applyBorder="1" applyAlignment="1">
      <alignment horizontal="left"/>
    </xf>
    <xf numFmtId="0" fontId="2" fillId="3" borderId="18" xfId="0" applyFont="1" applyFill="1" applyBorder="1"/>
    <xf numFmtId="0" fontId="8" fillId="4" borderId="19" xfId="0" applyFont="1" applyFill="1" applyBorder="1" applyAlignment="1">
      <alignment vertical="center"/>
    </xf>
    <xf numFmtId="0" fontId="8" fillId="2" borderId="19" xfId="0" applyFont="1" applyFill="1" applyBorder="1"/>
    <xf numFmtId="0" fontId="8" fillId="2" borderId="19" xfId="0" applyFont="1" applyFill="1" applyBorder="1" applyAlignment="1">
      <alignment wrapText="1"/>
    </xf>
    <xf numFmtId="0" fontId="2" fillId="0" borderId="16" xfId="0" applyFont="1" applyBorder="1"/>
    <xf numFmtId="0" fontId="8" fillId="2" borderId="20"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8" xfId="0" applyFont="1" applyFill="1" applyBorder="1"/>
    <xf numFmtId="0" fontId="8" fillId="2" borderId="16" xfId="0" applyFont="1" applyFill="1" applyBorder="1"/>
    <xf numFmtId="0" fontId="2" fillId="0" borderId="4" xfId="0" applyFont="1" applyBorder="1" applyAlignment="1">
      <alignment horizontal="center" vertical="top"/>
    </xf>
    <xf numFmtId="0" fontId="2" fillId="0" borderId="4" xfId="0" applyFont="1" applyBorder="1" applyAlignment="1">
      <alignment horizontal="center" vertical="top" wrapText="1"/>
    </xf>
    <xf numFmtId="0" fontId="2" fillId="0" borderId="4" xfId="0" applyFont="1" applyFill="1" applyBorder="1" applyAlignment="1">
      <alignment vertical="top"/>
    </xf>
    <xf numFmtId="0" fontId="8" fillId="6" borderId="36" xfId="0" applyFont="1" applyFill="1" applyBorder="1" applyAlignment="1">
      <alignment horizontal="center" vertical="top"/>
    </xf>
    <xf numFmtId="0" fontId="8" fillId="6" borderId="36" xfId="0" applyFont="1" applyFill="1" applyBorder="1" applyAlignment="1">
      <alignment vertical="top"/>
    </xf>
    <xf numFmtId="0" fontId="6" fillId="0" borderId="0" xfId="0" applyFont="1" applyAlignment="1">
      <alignment vertical="top"/>
    </xf>
    <xf numFmtId="0" fontId="3" fillId="0" borderId="4" xfId="0" applyFont="1" applyFill="1" applyBorder="1" applyAlignment="1">
      <alignment horizontal="center" vertical="top"/>
    </xf>
    <xf numFmtId="0" fontId="3"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0" xfId="0" applyFont="1" applyAlignment="1">
      <alignment horizontal="center" vertical="top"/>
    </xf>
    <xf numFmtId="0" fontId="5" fillId="7" borderId="1" xfId="0" applyFont="1" applyFill="1" applyBorder="1" applyAlignment="1">
      <alignment vertical="top" wrapText="1"/>
    </xf>
    <xf numFmtId="0" fontId="5" fillId="7" borderId="1" xfId="0" applyFont="1" applyFill="1" applyBorder="1" applyAlignment="1">
      <alignment horizontal="left" vertical="top" wrapText="1"/>
    </xf>
    <xf numFmtId="0" fontId="3" fillId="7" borderId="1" xfId="0" applyFont="1" applyFill="1" applyBorder="1" applyAlignment="1">
      <alignment vertical="top" wrapText="1"/>
    </xf>
    <xf numFmtId="0" fontId="2" fillId="0" borderId="29" xfId="0" applyFont="1" applyBorder="1"/>
    <xf numFmtId="0" fontId="2" fillId="0" borderId="4" xfId="0" applyFont="1" applyBorder="1" applyAlignment="1">
      <alignment horizontal="center"/>
    </xf>
    <xf numFmtId="0" fontId="2" fillId="0" borderId="30" xfId="0" applyFont="1" applyBorder="1" applyAlignment="1">
      <alignment horizontal="center"/>
    </xf>
    <xf numFmtId="0" fontId="8" fillId="2" borderId="51" xfId="0" applyFont="1" applyFill="1" applyBorder="1"/>
    <xf numFmtId="0" fontId="8" fillId="2" borderId="36" xfId="0" applyFont="1" applyFill="1" applyBorder="1" applyAlignment="1">
      <alignment horizontal="center"/>
    </xf>
    <xf numFmtId="0" fontId="8" fillId="2" borderId="52" xfId="0" applyFont="1" applyFill="1" applyBorder="1" applyAlignment="1">
      <alignment horizontal="center"/>
    </xf>
    <xf numFmtId="0" fontId="11" fillId="5" borderId="19" xfId="0" applyFont="1" applyFill="1" applyBorder="1" applyAlignment="1">
      <alignment horizontal="center" vertical="center"/>
    </xf>
    <xf numFmtId="0" fontId="4" fillId="3"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11" fillId="5" borderId="19"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5" xfId="0" applyFont="1" applyFill="1" applyBorder="1" applyAlignment="1">
      <alignment horizontal="left" vertical="top" wrapText="1"/>
    </xf>
    <xf numFmtId="0" fontId="5" fillId="3" borderId="1" xfId="0" applyFont="1" applyFill="1" applyBorder="1" applyAlignment="1">
      <alignment horizontal="center"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11" xfId="0" applyFont="1" applyFill="1" applyBorder="1" applyAlignment="1">
      <alignment horizontal="left" vertical="top"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4" xfId="0" applyFont="1" applyFill="1" applyBorder="1" applyAlignment="1">
      <alignment horizontal="center" vertical="top"/>
    </xf>
    <xf numFmtId="0" fontId="5" fillId="3" borderId="12"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7" borderId="9" xfId="0" applyFont="1" applyFill="1" applyBorder="1" applyAlignment="1">
      <alignment horizontal="center" vertical="top" wrapText="1"/>
    </xf>
    <xf numFmtId="0" fontId="5" fillId="7" borderId="10" xfId="0" applyFont="1" applyFill="1" applyBorder="1" applyAlignment="1">
      <alignment horizontal="center" vertical="top" wrapText="1"/>
    </xf>
    <xf numFmtId="0" fontId="5" fillId="7" borderId="11" xfId="0" applyFont="1" applyFill="1" applyBorder="1" applyAlignment="1">
      <alignment horizontal="center" vertical="top" wrapText="1"/>
    </xf>
    <xf numFmtId="0" fontId="5" fillId="7" borderId="2" xfId="0" applyFont="1" applyFill="1" applyBorder="1" applyAlignment="1">
      <alignment horizontal="left" vertical="top" wrapText="1"/>
    </xf>
    <xf numFmtId="0" fontId="5" fillId="7" borderId="5" xfId="0" applyFont="1" applyFill="1" applyBorder="1" applyAlignment="1">
      <alignment horizontal="left" vertical="top" wrapText="1"/>
    </xf>
    <xf numFmtId="0" fontId="4" fillId="3" borderId="1" xfId="0" applyFont="1" applyFill="1" applyBorder="1" applyAlignment="1">
      <alignment horizontal="center" vertical="top" wrapText="1"/>
    </xf>
    <xf numFmtId="0" fontId="2" fillId="3" borderId="2"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11" fillId="5" borderId="48" xfId="0" applyFont="1" applyFill="1" applyBorder="1" applyAlignment="1">
      <alignment horizontal="center" vertical="center" wrapText="1"/>
    </xf>
    <xf numFmtId="0" fontId="11" fillId="5" borderId="49" xfId="0" applyFont="1" applyFill="1" applyBorder="1" applyAlignment="1">
      <alignment horizontal="center" vertical="center"/>
    </xf>
    <xf numFmtId="0" fontId="11" fillId="5" borderId="50" xfId="0" applyFont="1" applyFill="1" applyBorder="1" applyAlignment="1">
      <alignment horizontal="center" vertical="center"/>
    </xf>
    <xf numFmtId="0" fontId="6" fillId="2" borderId="34" xfId="0" applyFont="1" applyFill="1" applyBorder="1" applyAlignment="1">
      <alignment horizontal="left" vertical="top" wrapText="1"/>
    </xf>
    <xf numFmtId="0" fontId="6" fillId="2" borderId="32" xfId="0" applyFont="1" applyFill="1" applyBorder="1" applyAlignment="1">
      <alignment horizontal="left" vertical="top"/>
    </xf>
    <xf numFmtId="0" fontId="6" fillId="2" borderId="35" xfId="0" applyFont="1" applyFill="1" applyBorder="1" applyAlignment="1">
      <alignment horizontal="left" vertical="top"/>
    </xf>
    <xf numFmtId="0" fontId="8" fillId="6" borderId="37" xfId="0" applyFont="1" applyFill="1" applyBorder="1" applyAlignment="1">
      <alignment horizontal="center" vertical="top"/>
    </xf>
    <xf numFmtId="0" fontId="8" fillId="6" borderId="38" xfId="0" applyFont="1" applyFill="1" applyBorder="1" applyAlignment="1">
      <alignment horizontal="center" vertical="top"/>
    </xf>
    <xf numFmtId="0" fontId="8" fillId="6" borderId="39" xfId="0" applyFont="1" applyFill="1" applyBorder="1" applyAlignment="1">
      <alignment horizontal="center" vertical="top"/>
    </xf>
    <xf numFmtId="0" fontId="2" fillId="0" borderId="1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horizontal="left" vertical="top" wrapText="1"/>
    </xf>
    <xf numFmtId="0" fontId="3" fillId="3" borderId="7" xfId="0" applyFont="1" applyFill="1" applyBorder="1" applyAlignment="1">
      <alignment horizontal="center" vertical="top"/>
    </xf>
    <xf numFmtId="0" fontId="3" fillId="3" borderId="8" xfId="0" applyFont="1" applyFill="1" applyBorder="1" applyAlignment="1">
      <alignment horizontal="center" vertical="top"/>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3" borderId="4"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center" vertical="top"/>
    </xf>
    <xf numFmtId="0" fontId="2" fillId="3" borderId="5" xfId="0" applyFont="1" applyFill="1" applyBorder="1" applyAlignment="1">
      <alignment horizontal="center" vertical="top"/>
    </xf>
    <xf numFmtId="0" fontId="2" fillId="3" borderId="4" xfId="0" applyFont="1" applyFill="1" applyBorder="1" applyAlignment="1">
      <alignment horizontal="center" vertical="top" wrapText="1"/>
    </xf>
    <xf numFmtId="0" fontId="2" fillId="3" borderId="3" xfId="0" applyFont="1" applyFill="1" applyBorder="1" applyAlignment="1">
      <alignment horizontal="left" vertical="top" wrapText="1"/>
    </xf>
    <xf numFmtId="0" fontId="3" fillId="7" borderId="9" xfId="0" applyFont="1" applyFill="1" applyBorder="1" applyAlignment="1">
      <alignment horizontal="center" vertical="top"/>
    </xf>
    <xf numFmtId="0" fontId="3" fillId="7" borderId="10" xfId="0" applyFont="1" applyFill="1" applyBorder="1" applyAlignment="1">
      <alignment horizontal="center" vertical="top"/>
    </xf>
    <xf numFmtId="0" fontId="3" fillId="7" borderId="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4" xfId="0" applyFont="1" applyFill="1" applyBorder="1" applyAlignment="1">
      <alignment horizontal="center" vertical="top" wrapText="1"/>
    </xf>
    <xf numFmtId="0" fontId="11" fillId="5" borderId="26" xfId="0" applyFont="1" applyFill="1" applyBorder="1" applyAlignment="1">
      <alignment horizontal="center" wrapText="1"/>
    </xf>
    <xf numFmtId="0" fontId="13" fillId="5" borderId="27" xfId="0" applyFont="1" applyFill="1" applyBorder="1" applyAlignment="1">
      <alignment horizontal="center"/>
    </xf>
    <xf numFmtId="0" fontId="13" fillId="5" borderId="28" xfId="0" applyFont="1" applyFill="1" applyBorder="1" applyAlignment="1">
      <alignment horizontal="center"/>
    </xf>
    <xf numFmtId="0" fontId="10"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5" fillId="0" borderId="40" xfId="0" applyFont="1" applyBorder="1" applyAlignment="1">
      <alignment horizontal="center" vertical="top" wrapText="1"/>
    </xf>
    <xf numFmtId="0" fontId="2" fillId="0" borderId="41" xfId="0" applyFont="1" applyBorder="1" applyAlignment="1">
      <alignment horizontal="center" vertical="top" wrapText="1"/>
    </xf>
    <xf numFmtId="0" fontId="2" fillId="0" borderId="42" xfId="0" applyFont="1" applyBorder="1" applyAlignment="1">
      <alignment horizontal="center" vertical="top" wrapText="1"/>
    </xf>
    <xf numFmtId="0" fontId="2" fillId="0" borderId="43" xfId="0" applyFont="1" applyBorder="1" applyAlignment="1">
      <alignment horizontal="center" vertical="top" wrapText="1"/>
    </xf>
    <xf numFmtId="0" fontId="2" fillId="0" borderId="0" xfId="0" applyFont="1" applyBorder="1" applyAlignment="1">
      <alignment horizontal="center" vertical="top" wrapText="1"/>
    </xf>
    <xf numFmtId="0" fontId="2" fillId="0" borderId="44" xfId="0" applyFont="1" applyBorder="1" applyAlignment="1">
      <alignment horizontal="center" vertical="top" wrapText="1"/>
    </xf>
    <xf numFmtId="0" fontId="2" fillId="0" borderId="45" xfId="0" applyFont="1" applyBorder="1" applyAlignment="1">
      <alignment horizontal="center" vertical="top" wrapText="1"/>
    </xf>
    <xf numFmtId="0" fontId="2" fillId="0" borderId="46" xfId="0" applyFont="1" applyBorder="1" applyAlignment="1">
      <alignment horizontal="center" vertical="top" wrapText="1"/>
    </xf>
    <xf numFmtId="0" fontId="2" fillId="0" borderId="47"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AF3333"/>
      <color rgb="FFD36767"/>
      <color rgb="FFFF9999"/>
      <color rgb="FFFFE5E5"/>
      <color rgb="FFFFCCCC"/>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2876550</xdr:rowOff>
    </xdr:from>
    <xdr:to>
      <xdr:col>5</xdr:col>
      <xdr:colOff>114300</xdr:colOff>
      <xdr:row>0</xdr:row>
      <xdr:rowOff>3750222</xdr:rowOff>
    </xdr:to>
    <xdr:pic>
      <xdr:nvPicPr>
        <xdr:cNvPr id="2" name="Picture 1" descr="Centers for Disease Control and Prevention (CDC)">
          <a:extLst>
            <a:ext uri="{FF2B5EF4-FFF2-40B4-BE49-F238E27FC236}">
              <a16:creationId xmlns:a16="http://schemas.microsoft.com/office/drawing/2014/main" id="{1C15EF7D-05A9-A9A9-35D8-DCB7A82087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2876550"/>
          <a:ext cx="1333500" cy="873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29</xdr:row>
      <xdr:rowOff>17767</xdr:rowOff>
    </xdr:from>
    <xdr:to>
      <xdr:col>0</xdr:col>
      <xdr:colOff>4645642</xdr:colOff>
      <xdr:row>29</xdr:row>
      <xdr:rowOff>1397655</xdr:rowOff>
    </xdr:to>
    <xdr:pic>
      <xdr:nvPicPr>
        <xdr:cNvPr id="2" name="Picture 1">
          <a:extLst>
            <a:ext uri="{FF2B5EF4-FFF2-40B4-BE49-F238E27FC236}">
              <a16:creationId xmlns:a16="http://schemas.microsoft.com/office/drawing/2014/main" id="{A413E15D-A88E-0605-945A-3B9BA787EAAD}"/>
            </a:ext>
          </a:extLst>
        </xdr:cNvPr>
        <xdr:cNvPicPr>
          <a:picLocks noChangeAspect="1"/>
        </xdr:cNvPicPr>
      </xdr:nvPicPr>
      <xdr:blipFill>
        <a:blip xmlns:r="http://schemas.openxmlformats.org/officeDocument/2006/relationships" r:embed="rId1"/>
        <a:stretch>
          <a:fillRect/>
        </a:stretch>
      </xdr:blipFill>
      <xdr:spPr>
        <a:xfrm>
          <a:off x="469900" y="11320767"/>
          <a:ext cx="4175742" cy="137988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E7A81-48C3-41BD-87E2-7CDCDE45A719}">
  <sheetPr>
    <tabColor theme="4" tint="-0.249977111117893"/>
  </sheetPr>
  <dimension ref="A1:G4"/>
  <sheetViews>
    <sheetView tabSelected="1" workbookViewId="0">
      <selection activeCell="M1" sqref="M1"/>
    </sheetView>
  </sheetViews>
  <sheetFormatPr defaultRowHeight="15" x14ac:dyDescent="0.25"/>
  <cols>
    <col min="7" max="7" width="19.42578125" customWidth="1"/>
  </cols>
  <sheetData>
    <row r="1" spans="1:7" ht="315" customHeight="1" x14ac:dyDescent="0.25">
      <c r="A1" s="145" t="s">
        <v>263</v>
      </c>
      <c r="B1" s="146"/>
      <c r="C1" s="146"/>
      <c r="D1" s="146"/>
      <c r="E1" s="146"/>
      <c r="F1" s="146"/>
      <c r="G1" s="147"/>
    </row>
    <row r="2" spans="1:7" x14ac:dyDescent="0.25">
      <c r="A2" s="148"/>
      <c r="B2" s="149"/>
      <c r="C2" s="149"/>
      <c r="D2" s="149"/>
      <c r="E2" s="149"/>
      <c r="F2" s="149"/>
      <c r="G2" s="150"/>
    </row>
    <row r="3" spans="1:7" x14ac:dyDescent="0.25">
      <c r="A3" s="148"/>
      <c r="B3" s="149"/>
      <c r="C3" s="149"/>
      <c r="D3" s="149"/>
      <c r="E3" s="149"/>
      <c r="F3" s="149"/>
      <c r="G3" s="150"/>
    </row>
    <row r="4" spans="1:7" ht="15.75" thickBot="1" x14ac:dyDescent="0.3">
      <c r="A4" s="151"/>
      <c r="B4" s="152"/>
      <c r="C4" s="152"/>
      <c r="D4" s="152"/>
      <c r="E4" s="152"/>
      <c r="F4" s="152"/>
      <c r="G4" s="153"/>
    </row>
  </sheetData>
  <sheetProtection algorithmName="SHA-256" hashValue="J6Nx70J28fvCb9PAIycPwE4y4QVniusRha38/enMLUw=" saltValue="N+ZcZ65w8EOfOZ+mRiyZKg==" spinCount="100000" sheet="1" objects="1" scenarios="1"/>
  <mergeCells count="1">
    <mergeCell ref="A1:G4"/>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J39"/>
  <sheetViews>
    <sheetView showGridLines="0" topLeftCell="A2" zoomScale="70" zoomScaleNormal="70" workbookViewId="0">
      <selection activeCell="D43" sqref="D43"/>
    </sheetView>
  </sheetViews>
  <sheetFormatPr defaultColWidth="8.85546875" defaultRowHeight="16.5" x14ac:dyDescent="0.25"/>
  <cols>
    <col min="1" max="1" width="12.140625" style="8" customWidth="1"/>
    <col min="2" max="2" width="64.140625" style="4" customWidth="1"/>
    <col min="3" max="3" width="8" style="8" customWidth="1"/>
    <col min="4" max="4" width="17.85546875" style="4" customWidth="1"/>
    <col min="5" max="5" width="17" style="4" customWidth="1"/>
    <col min="6" max="6" width="16.42578125" style="4" customWidth="1"/>
    <col min="7" max="7" width="50.42578125" style="4" customWidth="1"/>
    <col min="8" max="8" width="27.85546875" style="8" customWidth="1"/>
    <col min="9" max="9" width="17.28515625" style="8" customWidth="1"/>
    <col min="10" max="10" width="31.5703125" style="4" customWidth="1"/>
    <col min="11" max="16384" width="8.85546875" style="4"/>
  </cols>
  <sheetData>
    <row r="1" spans="1:10" s="3" customFormat="1" ht="33" customHeight="1" thickBot="1" x14ac:dyDescent="0.3">
      <c r="A1" s="107" t="s">
        <v>222</v>
      </c>
      <c r="B1" s="108"/>
      <c r="C1" s="108"/>
      <c r="D1" s="108"/>
      <c r="E1" s="108"/>
      <c r="F1" s="108"/>
      <c r="G1" s="108"/>
      <c r="H1" s="108"/>
      <c r="I1" s="108"/>
      <c r="J1" s="109"/>
    </row>
    <row r="2" spans="1:10" ht="105.6" customHeight="1" thickTop="1" thickBot="1" x14ac:dyDescent="0.3">
      <c r="A2" s="110" t="s">
        <v>51</v>
      </c>
      <c r="B2" s="111"/>
      <c r="C2" s="111"/>
      <c r="D2" s="111"/>
      <c r="E2" s="111"/>
      <c r="F2" s="111"/>
      <c r="G2" s="111"/>
      <c r="H2" s="111"/>
      <c r="I2" s="111"/>
      <c r="J2" s="112"/>
    </row>
    <row r="3" spans="1:10" s="60" customFormat="1" ht="17.25" thickTop="1" thickBot="1" x14ac:dyDescent="0.3">
      <c r="A3" s="58" t="s">
        <v>52</v>
      </c>
      <c r="B3" s="113" t="s">
        <v>53</v>
      </c>
      <c r="C3" s="114"/>
      <c r="D3" s="114"/>
      <c r="E3" s="114"/>
      <c r="F3" s="114"/>
      <c r="G3" s="115"/>
      <c r="H3" s="58" t="s">
        <v>54</v>
      </c>
      <c r="I3" s="58" t="s">
        <v>55</v>
      </c>
      <c r="J3" s="59" t="s">
        <v>56</v>
      </c>
    </row>
    <row r="4" spans="1:10" ht="30.6" customHeight="1" thickTop="1" x14ac:dyDescent="0.25">
      <c r="A4" s="5">
        <v>52</v>
      </c>
      <c r="B4" s="79" t="s">
        <v>223</v>
      </c>
      <c r="C4" s="80"/>
      <c r="D4" s="80"/>
      <c r="E4" s="80"/>
      <c r="F4" s="80"/>
      <c r="G4" s="81"/>
      <c r="H4" s="22" t="s">
        <v>58</v>
      </c>
      <c r="I4" s="10">
        <f t="shared" ref="I4:I5" si="0">IF(H4="","",(IF(H4="yes",5,IF(H4="Partially implemented",2.5,0))))</f>
        <v>0</v>
      </c>
      <c r="J4" s="7"/>
    </row>
    <row r="5" spans="1:10" x14ac:dyDescent="0.25">
      <c r="A5" s="5">
        <v>53</v>
      </c>
      <c r="B5" s="79" t="s">
        <v>224</v>
      </c>
      <c r="C5" s="80"/>
      <c r="D5" s="80"/>
      <c r="E5" s="80"/>
      <c r="F5" s="80"/>
      <c r="G5" s="81"/>
      <c r="H5" s="22" t="s">
        <v>58</v>
      </c>
      <c r="I5" s="10">
        <f t="shared" si="0"/>
        <v>0</v>
      </c>
      <c r="J5" s="7"/>
    </row>
    <row r="6" spans="1:10" x14ac:dyDescent="0.25">
      <c r="A6" s="102">
        <v>54</v>
      </c>
      <c r="B6" s="83" t="s">
        <v>225</v>
      </c>
      <c r="C6" s="84"/>
      <c r="D6" s="84"/>
      <c r="E6" s="84"/>
      <c r="F6" s="85"/>
      <c r="G6" s="77" t="s">
        <v>226</v>
      </c>
      <c r="H6" s="16" t="s">
        <v>58</v>
      </c>
      <c r="I6" s="105">
        <f>IF(SUM(COUNTIF(H6:H8, "Yes"))&gt;0,5,0)</f>
        <v>0</v>
      </c>
      <c r="J6" s="9"/>
    </row>
    <row r="7" spans="1:10" x14ac:dyDescent="0.25">
      <c r="A7" s="102"/>
      <c r="B7" s="86"/>
      <c r="C7" s="87"/>
      <c r="D7" s="87"/>
      <c r="E7" s="87"/>
      <c r="F7" s="88"/>
      <c r="G7" s="77" t="s">
        <v>227</v>
      </c>
      <c r="H7" s="16" t="s">
        <v>58</v>
      </c>
      <c r="I7" s="106"/>
      <c r="J7" s="9"/>
    </row>
    <row r="8" spans="1:10" x14ac:dyDescent="0.25">
      <c r="A8" s="102"/>
      <c r="B8" s="86"/>
      <c r="C8" s="87"/>
      <c r="D8" s="87"/>
      <c r="E8" s="87"/>
      <c r="F8" s="88"/>
      <c r="G8" s="77" t="s">
        <v>77</v>
      </c>
      <c r="H8" s="16" t="s">
        <v>58</v>
      </c>
      <c r="I8" s="106"/>
      <c r="J8" s="9"/>
    </row>
    <row r="9" spans="1:10" x14ac:dyDescent="0.25">
      <c r="A9" s="102"/>
      <c r="B9" s="89"/>
      <c r="C9" s="90"/>
      <c r="D9" s="90"/>
      <c r="E9" s="90"/>
      <c r="F9" s="91"/>
      <c r="G9" s="77" t="s">
        <v>79</v>
      </c>
      <c r="H9" s="16" t="s">
        <v>58</v>
      </c>
      <c r="I9" s="128"/>
      <c r="J9" s="9"/>
    </row>
    <row r="10" spans="1:10" ht="34.5" customHeight="1" x14ac:dyDescent="0.25">
      <c r="A10" s="5">
        <v>55</v>
      </c>
      <c r="B10" s="79" t="s">
        <v>228</v>
      </c>
      <c r="C10" s="80"/>
      <c r="D10" s="80"/>
      <c r="E10" s="80"/>
      <c r="F10" s="80"/>
      <c r="G10" s="81"/>
      <c r="H10" s="22" t="s">
        <v>58</v>
      </c>
      <c r="I10" s="10">
        <f t="shared" ref="I10:I12" si="1">IF(H10="","",(IF(H10="yes",5,IF(H10="Partially implemented",2.5,0))))</f>
        <v>0</v>
      </c>
      <c r="J10" s="7"/>
    </row>
    <row r="11" spans="1:10" ht="32.1" customHeight="1" x14ac:dyDescent="0.25">
      <c r="A11" s="5">
        <v>56</v>
      </c>
      <c r="B11" s="79" t="s">
        <v>229</v>
      </c>
      <c r="C11" s="80"/>
      <c r="D11" s="80"/>
      <c r="E11" s="80"/>
      <c r="F11" s="80"/>
      <c r="G11" s="81"/>
      <c r="H11" s="22" t="s">
        <v>58</v>
      </c>
      <c r="I11" s="10">
        <f t="shared" si="1"/>
        <v>0</v>
      </c>
      <c r="J11" s="7"/>
    </row>
    <row r="12" spans="1:10" ht="30.6" customHeight="1" x14ac:dyDescent="0.25">
      <c r="A12" s="5">
        <v>57</v>
      </c>
      <c r="B12" s="79" t="s">
        <v>230</v>
      </c>
      <c r="C12" s="80"/>
      <c r="D12" s="80"/>
      <c r="E12" s="80"/>
      <c r="F12" s="80"/>
      <c r="G12" s="81"/>
      <c r="H12" s="22" t="s">
        <v>58</v>
      </c>
      <c r="I12" s="10">
        <f t="shared" si="1"/>
        <v>0</v>
      </c>
      <c r="J12" s="7"/>
    </row>
    <row r="13" spans="1:10" s="11" customFormat="1" x14ac:dyDescent="0.25">
      <c r="A13" s="136">
        <v>58</v>
      </c>
      <c r="B13" s="83" t="s">
        <v>231</v>
      </c>
      <c r="C13" s="84"/>
      <c r="D13" s="84"/>
      <c r="E13" s="84"/>
      <c r="F13" s="85"/>
      <c r="G13" s="77" t="s">
        <v>232</v>
      </c>
      <c r="H13" s="16" t="s">
        <v>58</v>
      </c>
      <c r="I13" s="105">
        <f>IF((COUNTIF(H13:H24, "Yes"))&gt;1, 5, IF((COUNTIF(H13:H24, "Yes"))&gt;0, 2.5, 0))</f>
        <v>0</v>
      </c>
      <c r="J13" s="9"/>
    </row>
    <row r="14" spans="1:10" s="11" customFormat="1" x14ac:dyDescent="0.25">
      <c r="A14" s="137"/>
      <c r="B14" s="86"/>
      <c r="C14" s="87"/>
      <c r="D14" s="87"/>
      <c r="E14" s="87"/>
      <c r="F14" s="88"/>
      <c r="G14" s="77" t="s">
        <v>233</v>
      </c>
      <c r="H14" s="16" t="s">
        <v>58</v>
      </c>
      <c r="I14" s="106"/>
      <c r="J14" s="9"/>
    </row>
    <row r="15" spans="1:10" s="11" customFormat="1" x14ac:dyDescent="0.25">
      <c r="A15" s="137"/>
      <c r="B15" s="86"/>
      <c r="C15" s="87"/>
      <c r="D15" s="87"/>
      <c r="E15" s="87"/>
      <c r="F15" s="88"/>
      <c r="G15" s="77" t="s">
        <v>234</v>
      </c>
      <c r="H15" s="16" t="s">
        <v>58</v>
      </c>
      <c r="I15" s="106"/>
      <c r="J15" s="9"/>
    </row>
    <row r="16" spans="1:10" s="11" customFormat="1" x14ac:dyDescent="0.25">
      <c r="A16" s="137"/>
      <c r="B16" s="86"/>
      <c r="C16" s="87"/>
      <c r="D16" s="87"/>
      <c r="E16" s="87"/>
      <c r="F16" s="88"/>
      <c r="G16" s="77" t="s">
        <v>235</v>
      </c>
      <c r="H16" s="16" t="s">
        <v>58</v>
      </c>
      <c r="I16" s="106"/>
      <c r="J16" s="9"/>
    </row>
    <row r="17" spans="1:10" s="11" customFormat="1" x14ac:dyDescent="0.25">
      <c r="A17" s="137"/>
      <c r="B17" s="86"/>
      <c r="C17" s="87"/>
      <c r="D17" s="87"/>
      <c r="E17" s="87"/>
      <c r="F17" s="88"/>
      <c r="G17" s="77" t="s">
        <v>236</v>
      </c>
      <c r="H17" s="16" t="s">
        <v>58</v>
      </c>
      <c r="I17" s="106"/>
      <c r="J17" s="9"/>
    </row>
    <row r="18" spans="1:10" s="11" customFormat="1" x14ac:dyDescent="0.25">
      <c r="A18" s="137"/>
      <c r="B18" s="86"/>
      <c r="C18" s="87"/>
      <c r="D18" s="87"/>
      <c r="E18" s="87"/>
      <c r="F18" s="88"/>
      <c r="G18" s="77" t="s">
        <v>237</v>
      </c>
      <c r="H18" s="16" t="s">
        <v>58</v>
      </c>
      <c r="I18" s="106"/>
      <c r="J18" s="9"/>
    </row>
    <row r="19" spans="1:10" s="11" customFormat="1" x14ac:dyDescent="0.25">
      <c r="A19" s="137"/>
      <c r="B19" s="86"/>
      <c r="C19" s="87"/>
      <c r="D19" s="87"/>
      <c r="E19" s="87"/>
      <c r="F19" s="88"/>
      <c r="G19" s="77" t="s">
        <v>238</v>
      </c>
      <c r="H19" s="16" t="s">
        <v>58</v>
      </c>
      <c r="I19" s="106"/>
      <c r="J19" s="9"/>
    </row>
    <row r="20" spans="1:10" s="11" customFormat="1" x14ac:dyDescent="0.25">
      <c r="A20" s="137"/>
      <c r="B20" s="86"/>
      <c r="C20" s="87"/>
      <c r="D20" s="87"/>
      <c r="E20" s="87"/>
      <c r="F20" s="88"/>
      <c r="G20" s="77" t="s">
        <v>239</v>
      </c>
      <c r="H20" s="16" t="s">
        <v>58</v>
      </c>
      <c r="I20" s="106"/>
      <c r="J20" s="9"/>
    </row>
    <row r="21" spans="1:10" s="11" customFormat="1" x14ac:dyDescent="0.25">
      <c r="A21" s="137"/>
      <c r="B21" s="86"/>
      <c r="C21" s="87"/>
      <c r="D21" s="87"/>
      <c r="E21" s="87"/>
      <c r="F21" s="88"/>
      <c r="G21" s="77" t="s">
        <v>240</v>
      </c>
      <c r="H21" s="16" t="s">
        <v>58</v>
      </c>
      <c r="I21" s="106"/>
      <c r="J21" s="9"/>
    </row>
    <row r="22" spans="1:10" s="11" customFormat="1" ht="49.5" x14ac:dyDescent="0.25">
      <c r="A22" s="137"/>
      <c r="B22" s="86"/>
      <c r="C22" s="87"/>
      <c r="D22" s="87"/>
      <c r="E22" s="87"/>
      <c r="F22" s="88"/>
      <c r="G22" s="77" t="s">
        <v>241</v>
      </c>
      <c r="H22" s="16" t="s">
        <v>58</v>
      </c>
      <c r="I22" s="106"/>
      <c r="J22" s="9"/>
    </row>
    <row r="23" spans="1:10" s="11" customFormat="1" ht="28.5" customHeight="1" x14ac:dyDescent="0.25">
      <c r="A23" s="137"/>
      <c r="B23" s="86"/>
      <c r="C23" s="87"/>
      <c r="D23" s="87"/>
      <c r="E23" s="87"/>
      <c r="F23" s="88"/>
      <c r="G23" s="77" t="s">
        <v>242</v>
      </c>
      <c r="H23" s="16" t="s">
        <v>58</v>
      </c>
      <c r="I23" s="106"/>
      <c r="J23" s="9"/>
    </row>
    <row r="24" spans="1:10" s="11" customFormat="1" x14ac:dyDescent="0.25">
      <c r="A24" s="137"/>
      <c r="B24" s="86"/>
      <c r="C24" s="87"/>
      <c r="D24" s="87"/>
      <c r="E24" s="87"/>
      <c r="F24" s="88"/>
      <c r="G24" s="77" t="s">
        <v>77</v>
      </c>
      <c r="H24" s="16" t="s">
        <v>58</v>
      </c>
      <c r="I24" s="106"/>
      <c r="J24" s="9"/>
    </row>
    <row r="25" spans="1:10" s="11" customFormat="1" x14ac:dyDescent="0.25">
      <c r="A25" s="138"/>
      <c r="B25" s="89"/>
      <c r="C25" s="90"/>
      <c r="D25" s="90"/>
      <c r="E25" s="90"/>
      <c r="F25" s="91"/>
      <c r="G25" s="77" t="s">
        <v>79</v>
      </c>
      <c r="H25" s="16" t="s">
        <v>58</v>
      </c>
      <c r="I25" s="128"/>
      <c r="J25" s="9"/>
    </row>
    <row r="26" spans="1:10" s="11" customFormat="1" ht="14.45" customHeight="1" x14ac:dyDescent="0.25">
      <c r="A26" s="136">
        <v>59</v>
      </c>
      <c r="B26" s="86" t="s">
        <v>243</v>
      </c>
      <c r="C26" s="87"/>
      <c r="D26" s="87"/>
      <c r="E26" s="87"/>
      <c r="F26" s="88"/>
      <c r="G26" s="77" t="s">
        <v>126</v>
      </c>
      <c r="H26" s="16" t="s">
        <v>58</v>
      </c>
      <c r="I26" s="105">
        <f>IF((COUNTIF(H26:H31, "Yes"))&gt;1, 5, IF((COUNTIF(H26:H31, "Yes"))&gt;0, 2.5, 0))</f>
        <v>0</v>
      </c>
      <c r="J26" s="9"/>
    </row>
    <row r="27" spans="1:10" s="11" customFormat="1" x14ac:dyDescent="0.25">
      <c r="A27" s="137"/>
      <c r="B27" s="86"/>
      <c r="C27" s="87"/>
      <c r="D27" s="87"/>
      <c r="E27" s="87"/>
      <c r="F27" s="88"/>
      <c r="G27" s="77" t="s">
        <v>127</v>
      </c>
      <c r="H27" s="16" t="s">
        <v>58</v>
      </c>
      <c r="I27" s="106"/>
      <c r="J27" s="9"/>
    </row>
    <row r="28" spans="1:10" s="11" customFormat="1" ht="33" x14ac:dyDescent="0.25">
      <c r="A28" s="137"/>
      <c r="B28" s="86"/>
      <c r="C28" s="87"/>
      <c r="D28" s="87"/>
      <c r="E28" s="87"/>
      <c r="F28" s="88"/>
      <c r="G28" s="77" t="s">
        <v>128</v>
      </c>
      <c r="H28" s="16" t="s">
        <v>58</v>
      </c>
      <c r="I28" s="106"/>
      <c r="J28" s="9"/>
    </row>
    <row r="29" spans="1:10" s="11" customFormat="1" x14ac:dyDescent="0.25">
      <c r="A29" s="137"/>
      <c r="B29" s="86"/>
      <c r="C29" s="87"/>
      <c r="D29" s="87"/>
      <c r="E29" s="87"/>
      <c r="F29" s="88"/>
      <c r="G29" s="77" t="s">
        <v>129</v>
      </c>
      <c r="H29" s="16" t="s">
        <v>58</v>
      </c>
      <c r="I29" s="106"/>
      <c r="J29" s="9"/>
    </row>
    <row r="30" spans="1:10" s="11" customFormat="1" ht="30" customHeight="1" x14ac:dyDescent="0.25">
      <c r="A30" s="137"/>
      <c r="B30" s="86"/>
      <c r="C30" s="87"/>
      <c r="D30" s="87"/>
      <c r="E30" s="87"/>
      <c r="F30" s="88"/>
      <c r="G30" s="77" t="s">
        <v>130</v>
      </c>
      <c r="H30" s="16" t="s">
        <v>58</v>
      </c>
      <c r="I30" s="106"/>
      <c r="J30" s="9"/>
    </row>
    <row r="31" spans="1:10" s="11" customFormat="1" x14ac:dyDescent="0.25">
      <c r="A31" s="137"/>
      <c r="B31" s="86"/>
      <c r="C31" s="87"/>
      <c r="D31" s="87"/>
      <c r="E31" s="87"/>
      <c r="F31" s="88"/>
      <c r="G31" s="77" t="s">
        <v>77</v>
      </c>
      <c r="H31" s="16" t="s">
        <v>58</v>
      </c>
      <c r="I31" s="106"/>
      <c r="J31" s="9"/>
    </row>
    <row r="32" spans="1:10" s="11" customFormat="1" x14ac:dyDescent="0.25">
      <c r="A32" s="138"/>
      <c r="B32" s="89"/>
      <c r="C32" s="90"/>
      <c r="D32" s="90"/>
      <c r="E32" s="90"/>
      <c r="F32" s="91"/>
      <c r="G32" s="77" t="s">
        <v>79</v>
      </c>
      <c r="H32" s="16" t="s">
        <v>58</v>
      </c>
      <c r="I32" s="128"/>
      <c r="J32" s="9"/>
    </row>
    <row r="33" spans="1:10" x14ac:dyDescent="0.25">
      <c r="A33" s="5">
        <v>60</v>
      </c>
      <c r="B33" s="79" t="s">
        <v>244</v>
      </c>
      <c r="C33" s="80"/>
      <c r="D33" s="80"/>
      <c r="E33" s="80"/>
      <c r="F33" s="80"/>
      <c r="G33" s="81"/>
      <c r="H33" s="22" t="s">
        <v>58</v>
      </c>
      <c r="I33" s="10">
        <f t="shared" ref="I33:I39" si="2">IF(H33="","",(IF(H33="yes",5,IF(H33="Partially implemented",2.5,0))))</f>
        <v>0</v>
      </c>
      <c r="J33" s="7"/>
    </row>
    <row r="34" spans="1:10" x14ac:dyDescent="0.25">
      <c r="A34" s="5">
        <v>61</v>
      </c>
      <c r="B34" s="79" t="s">
        <v>245</v>
      </c>
      <c r="C34" s="80"/>
      <c r="D34" s="80"/>
      <c r="E34" s="80"/>
      <c r="F34" s="80"/>
      <c r="G34" s="81"/>
      <c r="H34" s="22" t="s">
        <v>58</v>
      </c>
      <c r="I34" s="10">
        <f t="shared" si="2"/>
        <v>0</v>
      </c>
      <c r="J34" s="7"/>
    </row>
    <row r="35" spans="1:10" x14ac:dyDescent="0.25">
      <c r="A35" s="5">
        <v>62</v>
      </c>
      <c r="B35" s="79" t="s">
        <v>246</v>
      </c>
      <c r="C35" s="80"/>
      <c r="D35" s="80"/>
      <c r="E35" s="80"/>
      <c r="F35" s="80"/>
      <c r="G35" s="81"/>
      <c r="H35" s="22" t="s">
        <v>58</v>
      </c>
      <c r="I35" s="10">
        <f t="shared" si="2"/>
        <v>0</v>
      </c>
      <c r="J35" s="7"/>
    </row>
    <row r="36" spans="1:10" ht="28.5" customHeight="1" x14ac:dyDescent="0.25">
      <c r="A36" s="5">
        <v>63</v>
      </c>
      <c r="B36" s="79" t="s">
        <v>247</v>
      </c>
      <c r="C36" s="80"/>
      <c r="D36" s="80"/>
      <c r="E36" s="80"/>
      <c r="F36" s="80"/>
      <c r="G36" s="81"/>
      <c r="H36" s="22" t="s">
        <v>58</v>
      </c>
      <c r="I36" s="10">
        <f t="shared" si="2"/>
        <v>0</v>
      </c>
      <c r="J36" s="7"/>
    </row>
    <row r="37" spans="1:10" ht="26.1" customHeight="1" x14ac:dyDescent="0.25">
      <c r="A37" s="20">
        <v>64</v>
      </c>
      <c r="B37" s="79" t="s">
        <v>248</v>
      </c>
      <c r="C37" s="80"/>
      <c r="D37" s="80"/>
      <c r="E37" s="80"/>
      <c r="F37" s="80"/>
      <c r="G37" s="81"/>
      <c r="H37" s="22" t="s">
        <v>58</v>
      </c>
      <c r="I37" s="10">
        <f t="shared" si="2"/>
        <v>0</v>
      </c>
      <c r="J37" s="7"/>
    </row>
    <row r="38" spans="1:10" ht="29.1" customHeight="1" x14ac:dyDescent="0.25">
      <c r="A38" s="20">
        <v>65</v>
      </c>
      <c r="B38" s="79" t="s">
        <v>249</v>
      </c>
      <c r="C38" s="80"/>
      <c r="D38" s="80"/>
      <c r="E38" s="80"/>
      <c r="F38" s="80"/>
      <c r="G38" s="81"/>
      <c r="H38" s="22" t="s">
        <v>58</v>
      </c>
      <c r="I38" s="10">
        <f t="shared" si="2"/>
        <v>0</v>
      </c>
      <c r="J38" s="7"/>
    </row>
    <row r="39" spans="1:10" x14ac:dyDescent="0.25">
      <c r="A39" s="20">
        <v>66</v>
      </c>
      <c r="B39" s="79" t="s">
        <v>250</v>
      </c>
      <c r="C39" s="80"/>
      <c r="D39" s="80"/>
      <c r="E39" s="80"/>
      <c r="F39" s="80"/>
      <c r="G39" s="81"/>
      <c r="H39" s="22" t="s">
        <v>58</v>
      </c>
      <c r="I39" s="10">
        <f t="shared" si="2"/>
        <v>0</v>
      </c>
      <c r="J39" s="7"/>
    </row>
  </sheetData>
  <mergeCells count="24">
    <mergeCell ref="A1:J1"/>
    <mergeCell ref="A2:J2"/>
    <mergeCell ref="I13:I25"/>
    <mergeCell ref="A26:A32"/>
    <mergeCell ref="B26:F32"/>
    <mergeCell ref="I26:I32"/>
    <mergeCell ref="I6:I9"/>
    <mergeCell ref="A6:A9"/>
    <mergeCell ref="A13:A25"/>
    <mergeCell ref="B13:F25"/>
    <mergeCell ref="B3:G3"/>
    <mergeCell ref="B11:G11"/>
    <mergeCell ref="B12:G12"/>
    <mergeCell ref="B4:G4"/>
    <mergeCell ref="B5:G5"/>
    <mergeCell ref="B6:F9"/>
    <mergeCell ref="B10:G10"/>
    <mergeCell ref="B38:G38"/>
    <mergeCell ref="B39:G39"/>
    <mergeCell ref="B33:G33"/>
    <mergeCell ref="B34:G34"/>
    <mergeCell ref="B35:G35"/>
    <mergeCell ref="B36:G36"/>
    <mergeCell ref="B37:G37"/>
  </mergeCells>
  <phoneticPr fontId="1" type="noConversion"/>
  <dataValidations count="2">
    <dataValidation type="list" allowBlank="1" showInputMessage="1" showErrorMessage="1" sqref="H6:H9 H13:H32" xr:uid="{00000000-0002-0000-0100-000001000000}">
      <formula1>"Sí,No"</formula1>
    </dataValidation>
    <dataValidation type="list" allowBlank="1" showInputMessage="1" showErrorMessage="1" sqref="H4:H5 H10:H12 H33:H39" xr:uid="{C6624A77-879F-4E25-BD22-419065A350E2}">
      <formula1>"Sí, Parcialmente implementado, No"</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F3333"/>
  </sheetPr>
  <dimension ref="A1:D9"/>
  <sheetViews>
    <sheetView showGridLines="0" workbookViewId="0">
      <selection activeCell="B13" sqref="B13"/>
    </sheetView>
  </sheetViews>
  <sheetFormatPr defaultColWidth="8.85546875" defaultRowHeight="16.5" x14ac:dyDescent="0.3"/>
  <cols>
    <col min="1" max="1" width="57" style="1" customWidth="1"/>
    <col min="2" max="2" width="22.5703125" style="13" customWidth="1"/>
    <col min="3" max="3" width="22.85546875" style="13" customWidth="1"/>
    <col min="4" max="4" width="19" style="13" customWidth="1"/>
    <col min="5" max="16384" width="8.85546875" style="1"/>
  </cols>
  <sheetData>
    <row r="1" spans="1:4" s="2" customFormat="1" ht="72" customHeight="1" thickBot="1" x14ac:dyDescent="0.4">
      <c r="A1" s="139" t="s">
        <v>251</v>
      </c>
      <c r="B1" s="140"/>
      <c r="C1" s="140"/>
      <c r="D1" s="141"/>
    </row>
    <row r="2" spans="1:4" s="2" customFormat="1" ht="69" customHeight="1" thickTop="1" thickBot="1" x14ac:dyDescent="0.3">
      <c r="A2" s="142" t="s">
        <v>252</v>
      </c>
      <c r="B2" s="143"/>
      <c r="C2" s="143"/>
      <c r="D2" s="144"/>
    </row>
    <row r="3" spans="1:4" ht="18" thickTop="1" thickBot="1" x14ac:dyDescent="0.35">
      <c r="A3" s="71" t="s">
        <v>253</v>
      </c>
      <c r="B3" s="72" t="s">
        <v>254</v>
      </c>
      <c r="C3" s="72" t="s">
        <v>255</v>
      </c>
      <c r="D3" s="73" t="s">
        <v>256</v>
      </c>
    </row>
    <row r="4" spans="1:4" ht="17.25" thickTop="1" x14ac:dyDescent="0.3">
      <c r="A4" s="68" t="s">
        <v>257</v>
      </c>
      <c r="B4" s="69">
        <f>SUM('Sección 1'!I4:I61)</f>
        <v>5</v>
      </c>
      <c r="C4" s="69">
        <v>60</v>
      </c>
      <c r="D4" s="70">
        <f>(B4/C4)*100</f>
        <v>8.3333333333333321</v>
      </c>
    </row>
    <row r="5" spans="1:4" x14ac:dyDescent="0.3">
      <c r="A5" s="29" t="s">
        <v>258</v>
      </c>
      <c r="B5" s="12">
        <f>SUM('Sección 2'!I4:I34)</f>
        <v>2.5</v>
      </c>
      <c r="C5" s="12">
        <v>65</v>
      </c>
      <c r="D5" s="30">
        <f t="shared" ref="D5:D9" si="0">(B5/C5)*100</f>
        <v>3.8461538461538463</v>
      </c>
    </row>
    <row r="6" spans="1:4" x14ac:dyDescent="0.3">
      <c r="A6" s="29" t="s">
        <v>259</v>
      </c>
      <c r="B6" s="12">
        <f>SUM('Sección 3'!I4:I8)</f>
        <v>0</v>
      </c>
      <c r="C6" s="12">
        <v>25</v>
      </c>
      <c r="D6" s="30">
        <f t="shared" si="0"/>
        <v>0</v>
      </c>
    </row>
    <row r="7" spans="1:4" x14ac:dyDescent="0.3">
      <c r="A7" s="29" t="s">
        <v>260</v>
      </c>
      <c r="B7" s="12">
        <f>SUM('Sección 4'!I4:I80)</f>
        <v>2.5</v>
      </c>
      <c r="C7" s="12">
        <v>105</v>
      </c>
      <c r="D7" s="30">
        <f t="shared" si="0"/>
        <v>2.3809523809523809</v>
      </c>
    </row>
    <row r="8" spans="1:4" x14ac:dyDescent="0.3">
      <c r="A8" s="29" t="s">
        <v>261</v>
      </c>
      <c r="B8" s="12">
        <f>SUM('Sección 5'!I4:I39)</f>
        <v>0</v>
      </c>
      <c r="C8" s="12">
        <v>75</v>
      </c>
      <c r="D8" s="30">
        <f t="shared" si="0"/>
        <v>0</v>
      </c>
    </row>
    <row r="9" spans="1:4" x14ac:dyDescent="0.3">
      <c r="A9" s="31" t="s">
        <v>262</v>
      </c>
      <c r="B9" s="32">
        <f>SUM(B4:B8)</f>
        <v>10</v>
      </c>
      <c r="C9" s="32">
        <v>330</v>
      </c>
      <c r="D9" s="33">
        <f t="shared" si="0"/>
        <v>3.0303030303030303</v>
      </c>
    </row>
  </sheetData>
  <mergeCells count="2">
    <mergeCell ref="A1:D1"/>
    <mergeCell ref="A2: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C521B-036C-44E9-B4C5-592A0951D772}">
  <sheetPr>
    <tabColor theme="4" tint="-0.249977111117893"/>
  </sheetPr>
  <dimension ref="A1:A8"/>
  <sheetViews>
    <sheetView zoomScaleNormal="100" workbookViewId="0"/>
  </sheetViews>
  <sheetFormatPr defaultColWidth="9.140625" defaultRowHeight="16.5" x14ac:dyDescent="0.3"/>
  <cols>
    <col min="1" max="1" width="104.85546875" style="1" customWidth="1"/>
    <col min="2" max="16384" width="9.140625" style="1"/>
  </cols>
  <sheetData>
    <row r="1" spans="1:1" ht="32.25" customHeight="1" thickBot="1" x14ac:dyDescent="0.35">
      <c r="A1" s="74" t="s">
        <v>0</v>
      </c>
    </row>
    <row r="2" spans="1:1" ht="18.75" customHeight="1" thickTop="1" thickBot="1" x14ac:dyDescent="0.35">
      <c r="A2" s="36" t="s">
        <v>1</v>
      </c>
    </row>
    <row r="3" spans="1:1" ht="50.25" thickTop="1" x14ac:dyDescent="0.3">
      <c r="A3" s="34" t="s">
        <v>2</v>
      </c>
    </row>
    <row r="4" spans="1:1" ht="10.5" customHeight="1" x14ac:dyDescent="0.3">
      <c r="A4" s="34"/>
    </row>
    <row r="5" spans="1:1" ht="18.75" customHeight="1" thickBot="1" x14ac:dyDescent="0.35">
      <c r="A5" s="37" t="s">
        <v>3</v>
      </c>
    </row>
    <row r="6" spans="1:1" ht="198.75" thickTop="1" x14ac:dyDescent="0.3">
      <c r="A6" s="34" t="s">
        <v>4</v>
      </c>
    </row>
    <row r="7" spans="1:1" ht="4.5" customHeight="1" x14ac:dyDescent="0.3">
      <c r="A7" s="34"/>
    </row>
    <row r="8" spans="1:1" ht="67.5" customHeight="1" x14ac:dyDescent="0.3">
      <c r="A8" s="35" t="s">
        <v>5</v>
      </c>
    </row>
  </sheetData>
  <sheetProtection algorithmName="SHA-256" hashValue="mzgJRzvW/lm8QJLR9j19Bf4SDM+8ga8155XYtkrF9sQ=" saltValue="c6zXfvRyLlcIDjseStgNxQ==" spinCount="100000" sheet="1" objects="1" scenarios="1" selectLockedCells="1" selectUn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0548-7B45-414B-9EC0-54677E241819}">
  <sheetPr>
    <tabColor theme="4" tint="-0.249977111117893"/>
  </sheetPr>
  <dimension ref="A1:A41"/>
  <sheetViews>
    <sheetView topLeftCell="A30" zoomScaleNormal="100" workbookViewId="0">
      <selection activeCell="A3" sqref="A3"/>
    </sheetView>
  </sheetViews>
  <sheetFormatPr defaultColWidth="9.140625" defaultRowHeight="16.5" x14ac:dyDescent="0.3"/>
  <cols>
    <col min="1" max="1" width="126.140625" style="1" customWidth="1"/>
    <col min="2" max="16384" width="9.140625" style="1"/>
  </cols>
  <sheetData>
    <row r="1" spans="1:1" ht="30.75" customHeight="1" thickBot="1" x14ac:dyDescent="0.35">
      <c r="A1" s="74" t="s">
        <v>6</v>
      </c>
    </row>
    <row r="2" spans="1:1" ht="18" thickTop="1" thickBot="1" x14ac:dyDescent="0.35">
      <c r="A2" s="36" t="s">
        <v>7</v>
      </c>
    </row>
    <row r="3" spans="1:1" ht="125.25" customHeight="1" thickTop="1" x14ac:dyDescent="0.3">
      <c r="A3" s="38" t="s">
        <v>8</v>
      </c>
    </row>
    <row r="4" spans="1:1" ht="99" x14ac:dyDescent="0.3">
      <c r="A4" s="34" t="s">
        <v>9</v>
      </c>
    </row>
    <row r="5" spans="1:1" x14ac:dyDescent="0.3">
      <c r="A5" s="39"/>
    </row>
    <row r="6" spans="1:1" ht="17.25" thickBot="1" x14ac:dyDescent="0.35">
      <c r="A6" s="47" t="s">
        <v>10</v>
      </c>
    </row>
    <row r="7" spans="1:1" ht="77.25" customHeight="1" thickTop="1" x14ac:dyDescent="0.3">
      <c r="A7" s="38" t="s">
        <v>11</v>
      </c>
    </row>
    <row r="8" spans="1:1" ht="132" x14ac:dyDescent="0.3">
      <c r="A8" s="34" t="s">
        <v>12</v>
      </c>
    </row>
    <row r="9" spans="1:1" x14ac:dyDescent="0.3">
      <c r="A9" s="39"/>
    </row>
    <row r="10" spans="1:1" ht="17.25" thickBot="1" x14ac:dyDescent="0.35">
      <c r="A10" s="37" t="s">
        <v>13</v>
      </c>
    </row>
    <row r="11" spans="1:1" ht="17.25" thickTop="1" x14ac:dyDescent="0.3">
      <c r="A11" s="40" t="s">
        <v>14</v>
      </c>
    </row>
    <row r="12" spans="1:1" x14ac:dyDescent="0.3">
      <c r="A12" s="41" t="s">
        <v>15</v>
      </c>
    </row>
    <row r="13" spans="1:1" x14ac:dyDescent="0.3">
      <c r="A13" s="41" t="s">
        <v>16</v>
      </c>
    </row>
    <row r="14" spans="1:1" x14ac:dyDescent="0.3">
      <c r="A14" s="41" t="s">
        <v>17</v>
      </c>
    </row>
    <row r="15" spans="1:1" x14ac:dyDescent="0.3">
      <c r="A15" s="41" t="s">
        <v>18</v>
      </c>
    </row>
    <row r="16" spans="1:1" x14ac:dyDescent="0.3">
      <c r="A16" s="41" t="s">
        <v>19</v>
      </c>
    </row>
    <row r="17" spans="1:1" x14ac:dyDescent="0.3">
      <c r="A17" s="40" t="s">
        <v>20</v>
      </c>
    </row>
    <row r="18" spans="1:1" x14ac:dyDescent="0.3">
      <c r="A18" s="41" t="s">
        <v>21</v>
      </c>
    </row>
    <row r="19" spans="1:1" ht="29.45" customHeight="1" x14ac:dyDescent="0.3">
      <c r="A19" s="42" t="s">
        <v>22</v>
      </c>
    </row>
    <row r="20" spans="1:1" x14ac:dyDescent="0.3">
      <c r="A20" s="41" t="s">
        <v>23</v>
      </c>
    </row>
    <row r="21" spans="1:1" ht="148.5" x14ac:dyDescent="0.3">
      <c r="A21" s="43" t="s">
        <v>24</v>
      </c>
    </row>
    <row r="22" spans="1:1" x14ac:dyDescent="0.3">
      <c r="A22" s="41" t="s">
        <v>25</v>
      </c>
    </row>
    <row r="23" spans="1:1" x14ac:dyDescent="0.3">
      <c r="A23" s="44" t="s">
        <v>26</v>
      </c>
    </row>
    <row r="24" spans="1:1" ht="66" x14ac:dyDescent="0.3">
      <c r="A24" s="44" t="s">
        <v>27</v>
      </c>
    </row>
    <row r="25" spans="1:1" x14ac:dyDescent="0.3">
      <c r="A25" s="45" t="s">
        <v>28</v>
      </c>
    </row>
    <row r="26" spans="1:1" x14ac:dyDescent="0.3">
      <c r="A26" s="46"/>
    </row>
    <row r="27" spans="1:1" ht="17.25" thickBot="1" x14ac:dyDescent="0.35">
      <c r="A27" s="48" t="s">
        <v>29</v>
      </c>
    </row>
    <row r="28" spans="1:1" ht="33.75" thickTop="1" x14ac:dyDescent="0.3">
      <c r="A28" s="34" t="s">
        <v>30</v>
      </c>
    </row>
    <row r="29" spans="1:1" ht="33" x14ac:dyDescent="0.3">
      <c r="A29" s="34" t="s">
        <v>31</v>
      </c>
    </row>
    <row r="30" spans="1:1" ht="111.75" customHeight="1" x14ac:dyDescent="0.3">
      <c r="A30" s="34"/>
    </row>
    <row r="31" spans="1:1" ht="66" x14ac:dyDescent="0.3">
      <c r="A31" s="34" t="s">
        <v>32</v>
      </c>
    </row>
    <row r="32" spans="1:1" x14ac:dyDescent="0.3">
      <c r="A32" s="46"/>
    </row>
    <row r="33" spans="1:1" ht="17.25" thickBot="1" x14ac:dyDescent="0.35">
      <c r="A33" s="49" t="s">
        <v>33</v>
      </c>
    </row>
    <row r="34" spans="1:1" ht="66.75" thickTop="1" x14ac:dyDescent="0.3">
      <c r="A34" s="34" t="s">
        <v>34</v>
      </c>
    </row>
    <row r="35" spans="1:1" ht="49.5" x14ac:dyDescent="0.3">
      <c r="A35" s="34" t="s">
        <v>35</v>
      </c>
    </row>
    <row r="36" spans="1:1" ht="66" x14ac:dyDescent="0.3">
      <c r="A36" s="34" t="s">
        <v>36</v>
      </c>
    </row>
    <row r="37" spans="1:1" ht="33" x14ac:dyDescent="0.3">
      <c r="A37" s="34" t="s">
        <v>37</v>
      </c>
    </row>
    <row r="38" spans="1:1" x14ac:dyDescent="0.3">
      <c r="A38" s="46"/>
    </row>
    <row r="39" spans="1:1" ht="17.25" thickBot="1" x14ac:dyDescent="0.35">
      <c r="A39" s="49" t="s">
        <v>38</v>
      </c>
    </row>
    <row r="40" spans="1:1" ht="17.25" thickTop="1" x14ac:dyDescent="0.3">
      <c r="A40" s="40" t="s">
        <v>39</v>
      </c>
    </row>
    <row r="41" spans="1:1" x14ac:dyDescent="0.3">
      <c r="A41" s="46" t="s">
        <v>40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9081D-4581-4132-AAE7-D2BF4BFE75D8}">
  <sheetPr>
    <tabColor theme="6"/>
  </sheetPr>
  <dimension ref="A1:B3"/>
  <sheetViews>
    <sheetView workbookViewId="0">
      <selection activeCell="B6" sqref="B6"/>
    </sheetView>
  </sheetViews>
  <sheetFormatPr defaultRowHeight="15" x14ac:dyDescent="0.25"/>
  <cols>
    <col min="1" max="1" width="27.42578125" customWidth="1"/>
    <col min="2" max="2" width="67.28515625" customWidth="1"/>
  </cols>
  <sheetData>
    <row r="1" spans="1:2" ht="28.5" customHeight="1" thickBot="1" x14ac:dyDescent="0.3">
      <c r="A1" s="78" t="s">
        <v>41</v>
      </c>
      <c r="B1" s="78"/>
    </row>
    <row r="2" spans="1:2" ht="17.25" thickTop="1" x14ac:dyDescent="0.3">
      <c r="A2" s="53" t="s">
        <v>42</v>
      </c>
      <c r="B2" s="39"/>
    </row>
    <row r="3" spans="1:2" ht="16.5" x14ac:dyDescent="0.3">
      <c r="A3" s="54" t="s">
        <v>43</v>
      </c>
      <c r="B3" s="50"/>
    </row>
  </sheetData>
  <mergeCells count="1">
    <mergeCell ref="A1:B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534BF-BA6F-46AA-ACAF-6386D24517EA}">
  <sheetPr>
    <tabColor theme="6"/>
  </sheetPr>
  <dimension ref="A1:E13"/>
  <sheetViews>
    <sheetView workbookViewId="0">
      <selection activeCell="B2" sqref="B2"/>
    </sheetView>
  </sheetViews>
  <sheetFormatPr defaultColWidth="9.140625" defaultRowHeight="16.5" x14ac:dyDescent="0.3"/>
  <cols>
    <col min="1" max="1" width="27.85546875" style="1" customWidth="1"/>
    <col min="2" max="2" width="32.5703125" style="1" customWidth="1"/>
    <col min="3" max="3" width="28.5703125" style="1" bestFit="1" customWidth="1"/>
    <col min="4" max="4" width="23.42578125" style="1" customWidth="1"/>
    <col min="5" max="5" width="24.28515625" style="1" customWidth="1"/>
    <col min="6" max="16384" width="9.140625" style="1"/>
  </cols>
  <sheetData>
    <row r="1" spans="1:5" ht="29.45" customHeight="1" thickBot="1" x14ac:dyDescent="0.35">
      <c r="A1" s="78" t="s">
        <v>44</v>
      </c>
      <c r="B1" s="78"/>
      <c r="C1" s="78"/>
      <c r="D1" s="78"/>
      <c r="E1" s="78"/>
    </row>
    <row r="2" spans="1:5" ht="38.25" customHeight="1" thickTop="1" thickBot="1" x14ac:dyDescent="0.35">
      <c r="A2" s="51" t="s">
        <v>45</v>
      </c>
      <c r="B2" s="51" t="s">
        <v>46</v>
      </c>
      <c r="C2" s="52" t="s">
        <v>47</v>
      </c>
      <c r="D2" s="51" t="s">
        <v>48</v>
      </c>
      <c r="E2" s="51" t="s">
        <v>49</v>
      </c>
    </row>
    <row r="3" spans="1:5" ht="17.25" thickTop="1" x14ac:dyDescent="0.3">
      <c r="A3" s="39"/>
      <c r="B3" s="39"/>
      <c r="C3" s="39"/>
      <c r="D3" s="39"/>
      <c r="E3" s="39"/>
    </row>
    <row r="4" spans="1:5" x14ac:dyDescent="0.3">
      <c r="A4" s="50"/>
      <c r="B4" s="50"/>
      <c r="C4" s="50"/>
      <c r="D4" s="50"/>
      <c r="E4" s="50"/>
    </row>
    <row r="5" spans="1:5" x14ac:dyDescent="0.3">
      <c r="A5" s="50"/>
      <c r="B5" s="50"/>
      <c r="C5" s="50"/>
      <c r="D5" s="50"/>
      <c r="E5" s="50"/>
    </row>
    <row r="6" spans="1:5" x14ac:dyDescent="0.3">
      <c r="A6" s="50"/>
      <c r="B6" s="50"/>
      <c r="C6" s="50"/>
      <c r="D6" s="50"/>
      <c r="E6" s="50"/>
    </row>
    <row r="7" spans="1:5" x14ac:dyDescent="0.3">
      <c r="A7" s="50"/>
      <c r="B7" s="50"/>
      <c r="C7" s="50"/>
      <c r="D7" s="50"/>
      <c r="E7" s="50"/>
    </row>
    <row r="8" spans="1:5" x14ac:dyDescent="0.3">
      <c r="A8" s="50"/>
      <c r="B8" s="50"/>
      <c r="C8" s="50"/>
      <c r="D8" s="50"/>
      <c r="E8" s="50"/>
    </row>
    <row r="9" spans="1:5" x14ac:dyDescent="0.3">
      <c r="A9" s="50"/>
      <c r="B9" s="50"/>
      <c r="C9" s="50"/>
      <c r="D9" s="50"/>
      <c r="E9" s="50"/>
    </row>
    <row r="10" spans="1:5" x14ac:dyDescent="0.3">
      <c r="A10" s="50"/>
      <c r="B10" s="50"/>
      <c r="C10" s="50"/>
      <c r="D10" s="50"/>
      <c r="E10" s="50"/>
    </row>
    <row r="11" spans="1:5" x14ac:dyDescent="0.3">
      <c r="A11" s="50"/>
      <c r="B11" s="50"/>
      <c r="C11" s="50"/>
      <c r="D11" s="50"/>
      <c r="E11" s="50"/>
    </row>
    <row r="12" spans="1:5" x14ac:dyDescent="0.3">
      <c r="A12" s="50"/>
      <c r="B12" s="50"/>
      <c r="C12" s="50"/>
      <c r="D12" s="50"/>
      <c r="E12" s="50"/>
    </row>
    <row r="13" spans="1:5" x14ac:dyDescent="0.3">
      <c r="A13" s="50"/>
      <c r="B13" s="50"/>
      <c r="C13" s="50"/>
      <c r="D13" s="50"/>
      <c r="E13" s="50"/>
    </row>
  </sheetData>
  <mergeCells count="1">
    <mergeCell ref="A1:E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AAB63-0568-4BAD-B321-51C3B3353851}">
  <sheetPr>
    <tabColor theme="7"/>
  </sheetPr>
  <dimension ref="A1:J61"/>
  <sheetViews>
    <sheetView showGridLines="0" zoomScale="70" zoomScaleNormal="70" workbookViewId="0">
      <selection activeCell="N53" sqref="N53"/>
    </sheetView>
  </sheetViews>
  <sheetFormatPr defaultColWidth="8.85546875" defaultRowHeight="16.5" x14ac:dyDescent="0.25"/>
  <cols>
    <col min="1" max="1" width="12.140625" style="64" customWidth="1"/>
    <col min="2" max="2" width="64.140625" style="4" customWidth="1"/>
    <col min="3" max="3" width="8" style="8" customWidth="1"/>
    <col min="4" max="4" width="17.85546875" style="4" customWidth="1"/>
    <col min="5" max="5" width="17" style="4" customWidth="1"/>
    <col min="6" max="6" width="22.85546875" style="4" customWidth="1"/>
    <col min="7" max="7" width="48.140625" style="4" customWidth="1"/>
    <col min="8" max="8" width="27" style="8" customWidth="1"/>
    <col min="9" max="9" width="14.42578125" style="8" customWidth="1"/>
    <col min="10" max="10" width="30.42578125" style="4" customWidth="1"/>
    <col min="11" max="16384" width="8.85546875" style="4"/>
  </cols>
  <sheetData>
    <row r="1" spans="1:10" s="3" customFormat="1" ht="33" customHeight="1" thickBot="1" x14ac:dyDescent="0.3">
      <c r="A1" s="107" t="s">
        <v>50</v>
      </c>
      <c r="B1" s="108"/>
      <c r="C1" s="108"/>
      <c r="D1" s="108"/>
      <c r="E1" s="108"/>
      <c r="F1" s="108"/>
      <c r="G1" s="108"/>
      <c r="H1" s="108"/>
      <c r="I1" s="108"/>
      <c r="J1" s="109"/>
    </row>
    <row r="2" spans="1:10" ht="105.6" customHeight="1" thickTop="1" thickBot="1" x14ac:dyDescent="0.3">
      <c r="A2" s="110" t="s">
        <v>51</v>
      </c>
      <c r="B2" s="111"/>
      <c r="C2" s="111"/>
      <c r="D2" s="111"/>
      <c r="E2" s="111"/>
      <c r="F2" s="111"/>
      <c r="G2" s="111"/>
      <c r="H2" s="111"/>
      <c r="I2" s="111"/>
      <c r="J2" s="112"/>
    </row>
    <row r="3" spans="1:10" s="60" customFormat="1" ht="17.25" thickTop="1" thickBot="1" x14ac:dyDescent="0.3">
      <c r="A3" s="58" t="s">
        <v>52</v>
      </c>
      <c r="B3" s="113" t="s">
        <v>53</v>
      </c>
      <c r="C3" s="114"/>
      <c r="D3" s="114"/>
      <c r="E3" s="114"/>
      <c r="F3" s="114"/>
      <c r="G3" s="115"/>
      <c r="H3" s="58" t="s">
        <v>54</v>
      </c>
      <c r="I3" s="58" t="s">
        <v>55</v>
      </c>
      <c r="J3" s="59" t="s">
        <v>56</v>
      </c>
    </row>
    <row r="4" spans="1:10" ht="33.75" customHeight="1" thickTop="1" x14ac:dyDescent="0.25">
      <c r="A4" s="61">
        <v>1</v>
      </c>
      <c r="B4" s="116" t="s">
        <v>57</v>
      </c>
      <c r="C4" s="117"/>
      <c r="D4" s="117"/>
      <c r="E4" s="117"/>
      <c r="F4" s="117"/>
      <c r="G4" s="118"/>
      <c r="H4" s="55" t="s">
        <v>58</v>
      </c>
      <c r="I4" s="56">
        <f>IF(H4="","",(IF(H4="yes",5,IF(H4="Partially implemented",2.5,0))))</f>
        <v>0</v>
      </c>
      <c r="J4" s="57"/>
    </row>
    <row r="5" spans="1:10" x14ac:dyDescent="0.25">
      <c r="A5" s="62">
        <v>2</v>
      </c>
      <c r="B5" s="79" t="s">
        <v>59</v>
      </c>
      <c r="C5" s="80"/>
      <c r="D5" s="80"/>
      <c r="E5" s="80"/>
      <c r="F5" s="80"/>
      <c r="G5" s="81"/>
      <c r="H5" s="22" t="s">
        <v>58</v>
      </c>
      <c r="I5" s="10">
        <f t="shared" ref="I5:I6" si="0">IF(H5="","",(IF(H5="yes",5,IF(H5="Partially implemented",2.5,0))))</f>
        <v>0</v>
      </c>
      <c r="J5" s="7"/>
    </row>
    <row r="6" spans="1:10" ht="166.5" customHeight="1" x14ac:dyDescent="0.25">
      <c r="A6" s="62">
        <v>3</v>
      </c>
      <c r="B6" s="79" t="s">
        <v>60</v>
      </c>
      <c r="C6" s="80"/>
      <c r="D6" s="80"/>
      <c r="E6" s="80"/>
      <c r="F6" s="80"/>
      <c r="G6" s="81"/>
      <c r="H6" s="22" t="s">
        <v>58</v>
      </c>
      <c r="I6" s="10">
        <f t="shared" si="0"/>
        <v>0</v>
      </c>
      <c r="J6" s="19" t="s">
        <v>61</v>
      </c>
    </row>
    <row r="7" spans="1:10" x14ac:dyDescent="0.25">
      <c r="A7" s="119">
        <v>4</v>
      </c>
      <c r="B7" s="83" t="s">
        <v>62</v>
      </c>
      <c r="C7" s="84"/>
      <c r="D7" s="84"/>
      <c r="E7" s="84"/>
      <c r="F7" s="85"/>
      <c r="G7" s="77" t="s">
        <v>63</v>
      </c>
      <c r="H7" s="16" t="s">
        <v>58</v>
      </c>
      <c r="I7" s="105">
        <f>IF((COUNTIF(H7:H23, "Yes"))&gt;7, 5, IF((COUNTIF(H7:H23, "Yes"))&gt;0, 2.5, 0))</f>
        <v>0</v>
      </c>
      <c r="J7" s="7"/>
    </row>
    <row r="8" spans="1:10" x14ac:dyDescent="0.25">
      <c r="A8" s="120"/>
      <c r="B8" s="86"/>
      <c r="C8" s="87"/>
      <c r="D8" s="87"/>
      <c r="E8" s="87"/>
      <c r="F8" s="88"/>
      <c r="G8" s="77" t="s">
        <v>64</v>
      </c>
      <c r="H8" s="16" t="s">
        <v>58</v>
      </c>
      <c r="I8" s="106"/>
      <c r="J8" s="7"/>
    </row>
    <row r="9" spans="1:10" x14ac:dyDescent="0.25">
      <c r="A9" s="120"/>
      <c r="B9" s="86"/>
      <c r="C9" s="87"/>
      <c r="D9" s="87"/>
      <c r="E9" s="87"/>
      <c r="F9" s="88"/>
      <c r="G9" s="77" t="s">
        <v>65</v>
      </c>
      <c r="H9" s="16" t="s">
        <v>58</v>
      </c>
      <c r="I9" s="106"/>
      <c r="J9" s="7"/>
    </row>
    <row r="10" spans="1:10" ht="49.5" x14ac:dyDescent="0.25">
      <c r="A10" s="120"/>
      <c r="B10" s="86"/>
      <c r="C10" s="87"/>
      <c r="D10" s="87"/>
      <c r="E10" s="87"/>
      <c r="F10" s="88"/>
      <c r="G10" s="77" t="s">
        <v>66</v>
      </c>
      <c r="H10" s="16" t="s">
        <v>58</v>
      </c>
      <c r="I10" s="106"/>
      <c r="J10" s="7"/>
    </row>
    <row r="11" spans="1:10" x14ac:dyDescent="0.25">
      <c r="A11" s="120"/>
      <c r="B11" s="86"/>
      <c r="C11" s="87"/>
      <c r="D11" s="87"/>
      <c r="E11" s="87"/>
      <c r="F11" s="88"/>
      <c r="G11" s="77" t="s">
        <v>67</v>
      </c>
      <c r="H11" s="16" t="s">
        <v>58</v>
      </c>
      <c r="I11" s="106"/>
      <c r="J11" s="7"/>
    </row>
    <row r="12" spans="1:10" x14ac:dyDescent="0.25">
      <c r="A12" s="120"/>
      <c r="B12" s="86"/>
      <c r="C12" s="87"/>
      <c r="D12" s="87"/>
      <c r="E12" s="87"/>
      <c r="F12" s="88"/>
      <c r="G12" s="77" t="s">
        <v>68</v>
      </c>
      <c r="H12" s="16" t="s">
        <v>58</v>
      </c>
      <c r="I12" s="106"/>
      <c r="J12" s="7"/>
    </row>
    <row r="13" spans="1:10" x14ac:dyDescent="0.25">
      <c r="A13" s="120"/>
      <c r="B13" s="86"/>
      <c r="C13" s="87"/>
      <c r="D13" s="87"/>
      <c r="E13" s="87"/>
      <c r="F13" s="88"/>
      <c r="G13" s="77" t="s">
        <v>69</v>
      </c>
      <c r="H13" s="16" t="s">
        <v>58</v>
      </c>
      <c r="I13" s="106"/>
      <c r="J13" s="7"/>
    </row>
    <row r="14" spans="1:10" x14ac:dyDescent="0.25">
      <c r="A14" s="120"/>
      <c r="B14" s="86"/>
      <c r="C14" s="87"/>
      <c r="D14" s="87"/>
      <c r="E14" s="87"/>
      <c r="F14" s="88"/>
      <c r="G14" s="77" t="s">
        <v>70</v>
      </c>
      <c r="H14" s="16" t="s">
        <v>58</v>
      </c>
      <c r="I14" s="106"/>
      <c r="J14" s="7"/>
    </row>
    <row r="15" spans="1:10" ht="49.5" x14ac:dyDescent="0.25">
      <c r="A15" s="120"/>
      <c r="B15" s="86"/>
      <c r="C15" s="87"/>
      <c r="D15" s="87"/>
      <c r="E15" s="87"/>
      <c r="F15" s="88"/>
      <c r="G15" s="77" t="s">
        <v>71</v>
      </c>
      <c r="H15" s="16" t="s">
        <v>58</v>
      </c>
      <c r="I15" s="106"/>
      <c r="J15" s="7"/>
    </row>
    <row r="16" spans="1:10" x14ac:dyDescent="0.25">
      <c r="A16" s="120"/>
      <c r="B16" s="86"/>
      <c r="C16" s="87"/>
      <c r="D16" s="87"/>
      <c r="E16" s="87"/>
      <c r="F16" s="88"/>
      <c r="G16" s="77" t="s">
        <v>72</v>
      </c>
      <c r="H16" s="16" t="s">
        <v>58</v>
      </c>
      <c r="I16" s="106"/>
      <c r="J16" s="7"/>
    </row>
    <row r="17" spans="1:10" x14ac:dyDescent="0.25">
      <c r="A17" s="120"/>
      <c r="B17" s="86"/>
      <c r="C17" s="87"/>
      <c r="D17" s="87"/>
      <c r="E17" s="87"/>
      <c r="F17" s="88"/>
      <c r="G17" s="77" t="s">
        <v>73</v>
      </c>
      <c r="H17" s="16" t="s">
        <v>58</v>
      </c>
      <c r="I17" s="106"/>
      <c r="J17" s="7"/>
    </row>
    <row r="18" spans="1:10" x14ac:dyDescent="0.25">
      <c r="A18" s="120"/>
      <c r="B18" s="86"/>
      <c r="C18" s="87"/>
      <c r="D18" s="87"/>
      <c r="E18" s="87"/>
      <c r="F18" s="88"/>
      <c r="G18" s="77" t="s">
        <v>74</v>
      </c>
      <c r="H18" s="16" t="s">
        <v>58</v>
      </c>
      <c r="I18" s="106"/>
      <c r="J18" s="7"/>
    </row>
    <row r="19" spans="1:10" x14ac:dyDescent="0.25">
      <c r="A19" s="120"/>
      <c r="B19" s="86"/>
      <c r="C19" s="87"/>
      <c r="D19" s="87"/>
      <c r="E19" s="87"/>
      <c r="F19" s="88"/>
      <c r="G19" s="77" t="s">
        <v>75</v>
      </c>
      <c r="H19" s="16" t="s">
        <v>58</v>
      </c>
      <c r="I19" s="106"/>
      <c r="J19" s="7"/>
    </row>
    <row r="20" spans="1:10" x14ac:dyDescent="0.25">
      <c r="A20" s="120"/>
      <c r="B20" s="86"/>
      <c r="C20" s="87"/>
      <c r="D20" s="87"/>
      <c r="E20" s="87"/>
      <c r="F20" s="88"/>
      <c r="G20" s="77" t="s">
        <v>76</v>
      </c>
      <c r="H20" s="16" t="s">
        <v>58</v>
      </c>
      <c r="I20" s="106"/>
      <c r="J20" s="7"/>
    </row>
    <row r="21" spans="1:10" x14ac:dyDescent="0.25">
      <c r="A21" s="120"/>
      <c r="B21" s="86"/>
      <c r="C21" s="87"/>
      <c r="D21" s="87"/>
      <c r="E21" s="87"/>
      <c r="F21" s="88"/>
      <c r="G21" s="77" t="s">
        <v>77</v>
      </c>
      <c r="H21" s="16" t="s">
        <v>58</v>
      </c>
      <c r="I21" s="106"/>
      <c r="J21" s="7"/>
    </row>
    <row r="22" spans="1:10" ht="33" x14ac:dyDescent="0.25">
      <c r="A22" s="120"/>
      <c r="B22" s="86"/>
      <c r="C22" s="87"/>
      <c r="D22" s="87"/>
      <c r="E22" s="87"/>
      <c r="F22" s="88"/>
      <c r="G22" s="77" t="s">
        <v>78</v>
      </c>
      <c r="H22" s="75"/>
      <c r="I22" s="106"/>
      <c r="J22" s="7"/>
    </row>
    <row r="23" spans="1:10" x14ac:dyDescent="0.25">
      <c r="A23" s="120"/>
      <c r="B23" s="89"/>
      <c r="C23" s="90"/>
      <c r="D23" s="90"/>
      <c r="E23" s="90"/>
      <c r="F23" s="91"/>
      <c r="G23" s="77" t="s">
        <v>79</v>
      </c>
      <c r="H23" s="16" t="s">
        <v>58</v>
      </c>
      <c r="I23" s="106"/>
      <c r="J23" s="7"/>
    </row>
    <row r="24" spans="1:10" x14ac:dyDescent="0.25">
      <c r="A24" s="62">
        <v>5</v>
      </c>
      <c r="B24" s="79" t="s">
        <v>80</v>
      </c>
      <c r="C24" s="80"/>
      <c r="D24" s="80"/>
      <c r="E24" s="80"/>
      <c r="F24" s="80"/>
      <c r="G24" s="81"/>
      <c r="H24" s="22" t="s">
        <v>58</v>
      </c>
      <c r="I24" s="10">
        <f t="shared" ref="I24" si="1">IF(H24="","",(IF(H24="yes",5,IF(H24="Partially implemented",2.5,0))))</f>
        <v>0</v>
      </c>
      <c r="J24" s="7"/>
    </row>
    <row r="25" spans="1:10" s="11" customFormat="1" ht="181.5" x14ac:dyDescent="0.25">
      <c r="A25" s="97">
        <v>6</v>
      </c>
      <c r="B25" s="100" t="s">
        <v>81</v>
      </c>
      <c r="C25" s="101"/>
      <c r="D25" s="65" t="s">
        <v>82</v>
      </c>
      <c r="E25" s="66" t="s">
        <v>83</v>
      </c>
      <c r="F25" s="66" t="s">
        <v>84</v>
      </c>
      <c r="G25" s="100" t="s">
        <v>85</v>
      </c>
      <c r="H25" s="101"/>
      <c r="I25" s="92">
        <f>IF(AND(C27="Yes",C35="Yes",(OR(C29="Yes",C30="Yes",C31="Yes"))),5,IF(C26="Yes",0,2.5))</f>
        <v>2.5</v>
      </c>
      <c r="J25" s="23" t="s">
        <v>86</v>
      </c>
    </row>
    <row r="26" spans="1:10" s="11" customFormat="1" ht="33" x14ac:dyDescent="0.25">
      <c r="A26" s="98"/>
      <c r="B26" s="25" t="s">
        <v>87</v>
      </c>
      <c r="C26" s="76" t="s">
        <v>58</v>
      </c>
      <c r="D26" s="25" t="s">
        <v>79</v>
      </c>
      <c r="E26" s="26" t="s">
        <v>79</v>
      </c>
      <c r="F26" s="27" t="s">
        <v>79</v>
      </c>
      <c r="G26" s="102" t="s">
        <v>79</v>
      </c>
      <c r="H26" s="102"/>
      <c r="I26" s="93"/>
      <c r="J26" s="9"/>
    </row>
    <row r="27" spans="1:10" ht="33" customHeight="1" x14ac:dyDescent="0.25">
      <c r="A27" s="98"/>
      <c r="B27" s="26" t="s">
        <v>88</v>
      </c>
      <c r="C27" s="76" t="s">
        <v>58</v>
      </c>
      <c r="D27" s="26"/>
      <c r="E27" s="26" t="s">
        <v>58</v>
      </c>
      <c r="F27" s="24"/>
      <c r="G27" s="103"/>
      <c r="H27" s="104"/>
      <c r="I27" s="93"/>
      <c r="J27" s="9"/>
    </row>
    <row r="28" spans="1:10" ht="35.1" customHeight="1" x14ac:dyDescent="0.25">
      <c r="A28" s="98"/>
      <c r="B28" s="77" t="s">
        <v>89</v>
      </c>
      <c r="C28" s="76" t="s">
        <v>58</v>
      </c>
      <c r="D28" s="26"/>
      <c r="E28" s="26" t="s">
        <v>58</v>
      </c>
      <c r="F28" s="24"/>
      <c r="G28" s="103"/>
      <c r="H28" s="104"/>
      <c r="I28" s="93"/>
      <c r="J28" s="9"/>
    </row>
    <row r="29" spans="1:10" ht="45" customHeight="1" x14ac:dyDescent="0.25">
      <c r="A29" s="98"/>
      <c r="B29" s="77" t="s">
        <v>71</v>
      </c>
      <c r="C29" s="76" t="s">
        <v>58</v>
      </c>
      <c r="D29" s="26"/>
      <c r="E29" s="26" t="s">
        <v>58</v>
      </c>
      <c r="F29" s="24"/>
      <c r="G29" s="103"/>
      <c r="H29" s="104"/>
      <c r="I29" s="93"/>
      <c r="J29" s="9"/>
    </row>
    <row r="30" spans="1:10" ht="33" customHeight="1" x14ac:dyDescent="0.25">
      <c r="A30" s="98"/>
      <c r="B30" s="77" t="s">
        <v>90</v>
      </c>
      <c r="C30" s="76" t="s">
        <v>58</v>
      </c>
      <c r="D30" s="26"/>
      <c r="E30" s="26" t="s">
        <v>58</v>
      </c>
      <c r="F30" s="24"/>
      <c r="G30" s="103"/>
      <c r="H30" s="104"/>
      <c r="I30" s="93"/>
      <c r="J30" s="9"/>
    </row>
    <row r="31" spans="1:10" x14ac:dyDescent="0.25">
      <c r="A31" s="98"/>
      <c r="B31" s="77" t="s">
        <v>73</v>
      </c>
      <c r="C31" s="76" t="s">
        <v>58</v>
      </c>
      <c r="D31" s="26"/>
      <c r="E31" s="26" t="s">
        <v>58</v>
      </c>
      <c r="F31" s="24"/>
      <c r="G31" s="103"/>
      <c r="H31" s="104"/>
      <c r="I31" s="93"/>
      <c r="J31" s="9"/>
    </row>
    <row r="32" spans="1:10" x14ac:dyDescent="0.25">
      <c r="A32" s="98"/>
      <c r="B32" s="77" t="s">
        <v>63</v>
      </c>
      <c r="C32" s="76" t="s">
        <v>58</v>
      </c>
      <c r="D32" s="26"/>
      <c r="E32" s="26" t="s">
        <v>58</v>
      </c>
      <c r="F32" s="24"/>
      <c r="G32" s="103"/>
      <c r="H32" s="104"/>
      <c r="I32" s="93"/>
      <c r="J32" s="9"/>
    </row>
    <row r="33" spans="1:10" x14ac:dyDescent="0.25">
      <c r="A33" s="98"/>
      <c r="B33" s="77" t="s">
        <v>64</v>
      </c>
      <c r="C33" s="76" t="s">
        <v>58</v>
      </c>
      <c r="D33" s="26"/>
      <c r="E33" s="26" t="s">
        <v>58</v>
      </c>
      <c r="F33" s="24"/>
      <c r="G33" s="103"/>
      <c r="H33" s="104"/>
      <c r="I33" s="93"/>
      <c r="J33" s="9"/>
    </row>
    <row r="34" spans="1:10" x14ac:dyDescent="0.25">
      <c r="A34" s="98"/>
      <c r="B34" s="77" t="s">
        <v>65</v>
      </c>
      <c r="C34" s="76" t="s">
        <v>58</v>
      </c>
      <c r="D34" s="26"/>
      <c r="E34" s="26" t="s">
        <v>58</v>
      </c>
      <c r="F34" s="24"/>
      <c r="G34" s="103"/>
      <c r="H34" s="104"/>
      <c r="I34" s="93"/>
      <c r="J34" s="9"/>
    </row>
    <row r="35" spans="1:10" x14ac:dyDescent="0.25">
      <c r="A35" s="98"/>
      <c r="B35" s="77" t="s">
        <v>91</v>
      </c>
      <c r="C35" s="76" t="s">
        <v>58</v>
      </c>
      <c r="D35" s="26"/>
      <c r="E35" s="26" t="s">
        <v>58</v>
      </c>
      <c r="F35" s="24"/>
      <c r="G35" s="103"/>
      <c r="H35" s="104"/>
      <c r="I35" s="93"/>
      <c r="J35" s="9"/>
    </row>
    <row r="36" spans="1:10" x14ac:dyDescent="0.25">
      <c r="A36" s="98"/>
      <c r="B36" s="77" t="s">
        <v>76</v>
      </c>
      <c r="C36" s="76" t="s">
        <v>58</v>
      </c>
      <c r="D36" s="26"/>
      <c r="E36" s="26" t="s">
        <v>58</v>
      </c>
      <c r="F36" s="24"/>
      <c r="G36" s="103"/>
      <c r="H36" s="104"/>
      <c r="I36" s="93"/>
      <c r="J36" s="9"/>
    </row>
    <row r="37" spans="1:10" x14ac:dyDescent="0.25">
      <c r="A37" s="98"/>
      <c r="B37" s="77" t="s">
        <v>92</v>
      </c>
      <c r="C37" s="76" t="s">
        <v>58</v>
      </c>
      <c r="D37" s="26"/>
      <c r="E37" s="26" t="s">
        <v>58</v>
      </c>
      <c r="F37" s="24"/>
      <c r="G37" s="103"/>
      <c r="H37" s="104"/>
      <c r="I37" s="93"/>
      <c r="J37" s="9"/>
    </row>
    <row r="38" spans="1:10" ht="35.450000000000003" customHeight="1" x14ac:dyDescent="0.25">
      <c r="A38" s="99"/>
      <c r="B38" s="77" t="s">
        <v>93</v>
      </c>
      <c r="C38" s="76" t="s">
        <v>58</v>
      </c>
      <c r="D38" s="26"/>
      <c r="E38" s="26" t="s">
        <v>58</v>
      </c>
      <c r="F38" s="24"/>
      <c r="G38" s="103"/>
      <c r="H38" s="104"/>
      <c r="I38" s="94"/>
      <c r="J38" s="9"/>
    </row>
    <row r="39" spans="1:10" x14ac:dyDescent="0.25">
      <c r="A39" s="63">
        <v>7</v>
      </c>
      <c r="B39" s="79" t="s">
        <v>94</v>
      </c>
      <c r="C39" s="80"/>
      <c r="D39" s="80"/>
      <c r="E39" s="80"/>
      <c r="F39" s="80"/>
      <c r="G39" s="81"/>
      <c r="H39" s="22" t="s">
        <v>58</v>
      </c>
      <c r="I39" s="10">
        <f t="shared" ref="I39:I40" si="2">IF(H39="","",(IF(H39="yes",5,IF(H39="Partially implemented",2.5,0))))</f>
        <v>0</v>
      </c>
      <c r="J39" s="7"/>
    </row>
    <row r="40" spans="1:10" ht="90.95" customHeight="1" x14ac:dyDescent="0.25">
      <c r="A40" s="63">
        <v>8</v>
      </c>
      <c r="B40" s="79" t="s">
        <v>95</v>
      </c>
      <c r="C40" s="80"/>
      <c r="D40" s="80"/>
      <c r="E40" s="80"/>
      <c r="F40" s="80"/>
      <c r="G40" s="81"/>
      <c r="H40" s="22" t="s">
        <v>58</v>
      </c>
      <c r="I40" s="10">
        <f t="shared" si="2"/>
        <v>0</v>
      </c>
      <c r="J40" s="19" t="s">
        <v>96</v>
      </c>
    </row>
    <row r="41" spans="1:10" ht="13.7" customHeight="1" x14ac:dyDescent="0.25">
      <c r="A41" s="95">
        <v>9</v>
      </c>
      <c r="B41" s="83" t="s">
        <v>97</v>
      </c>
      <c r="C41" s="84"/>
      <c r="D41" s="84"/>
      <c r="E41" s="84"/>
      <c r="F41" s="85"/>
      <c r="G41" s="77" t="s">
        <v>98</v>
      </c>
      <c r="H41" s="16" t="s">
        <v>58</v>
      </c>
      <c r="I41" s="105">
        <f>IF((COUNTIF(H41:H50, "Yes"))&gt;1, 5, IF((COUNTIF(H41:H50, "Yes"))&gt;0, 2.5, 0))</f>
        <v>0</v>
      </c>
      <c r="J41" s="7"/>
    </row>
    <row r="42" spans="1:10" x14ac:dyDescent="0.25">
      <c r="A42" s="96"/>
      <c r="B42" s="86"/>
      <c r="C42" s="87"/>
      <c r="D42" s="87"/>
      <c r="E42" s="87"/>
      <c r="F42" s="88"/>
      <c r="G42" s="77" t="s">
        <v>99</v>
      </c>
      <c r="H42" s="16" t="s">
        <v>58</v>
      </c>
      <c r="I42" s="106"/>
      <c r="J42" s="7"/>
    </row>
    <row r="43" spans="1:10" x14ac:dyDescent="0.25">
      <c r="A43" s="96"/>
      <c r="B43" s="86"/>
      <c r="C43" s="87"/>
      <c r="D43" s="87"/>
      <c r="E43" s="87"/>
      <c r="F43" s="88"/>
      <c r="G43" s="77" t="s">
        <v>100</v>
      </c>
      <c r="H43" s="16" t="s">
        <v>58</v>
      </c>
      <c r="I43" s="106"/>
      <c r="J43" s="7"/>
    </row>
    <row r="44" spans="1:10" x14ac:dyDescent="0.25">
      <c r="A44" s="96"/>
      <c r="B44" s="86"/>
      <c r="C44" s="87"/>
      <c r="D44" s="87"/>
      <c r="E44" s="87"/>
      <c r="F44" s="88"/>
      <c r="G44" s="77" t="s">
        <v>101</v>
      </c>
      <c r="H44" s="16" t="s">
        <v>58</v>
      </c>
      <c r="I44" s="106"/>
      <c r="J44" s="7"/>
    </row>
    <row r="45" spans="1:10" x14ac:dyDescent="0.25">
      <c r="A45" s="96"/>
      <c r="B45" s="86"/>
      <c r="C45" s="87"/>
      <c r="D45" s="87"/>
      <c r="E45" s="87"/>
      <c r="F45" s="88"/>
      <c r="G45" s="77" t="s">
        <v>102</v>
      </c>
      <c r="H45" s="16" t="s">
        <v>58</v>
      </c>
      <c r="I45" s="106"/>
      <c r="J45" s="7"/>
    </row>
    <row r="46" spans="1:10" x14ac:dyDescent="0.25">
      <c r="A46" s="96"/>
      <c r="B46" s="86"/>
      <c r="C46" s="87"/>
      <c r="D46" s="87"/>
      <c r="E46" s="87"/>
      <c r="F46" s="88"/>
      <c r="G46" s="77" t="s">
        <v>103</v>
      </c>
      <c r="H46" s="16" t="s">
        <v>58</v>
      </c>
      <c r="I46" s="106"/>
      <c r="J46" s="7"/>
    </row>
    <row r="47" spans="1:10" x14ac:dyDescent="0.25">
      <c r="A47" s="96"/>
      <c r="B47" s="86"/>
      <c r="C47" s="87"/>
      <c r="D47" s="87"/>
      <c r="E47" s="87"/>
      <c r="F47" s="88"/>
      <c r="G47" s="77" t="s">
        <v>104</v>
      </c>
      <c r="H47" s="16" t="s">
        <v>58</v>
      </c>
      <c r="I47" s="106"/>
      <c r="J47" s="7"/>
    </row>
    <row r="48" spans="1:10" x14ac:dyDescent="0.25">
      <c r="A48" s="96"/>
      <c r="B48" s="86"/>
      <c r="C48" s="87"/>
      <c r="D48" s="87"/>
      <c r="E48" s="87"/>
      <c r="F48" s="88"/>
      <c r="G48" s="77" t="s">
        <v>105</v>
      </c>
      <c r="H48" s="16"/>
      <c r="I48" s="106"/>
      <c r="J48" s="7"/>
    </row>
    <row r="49" spans="1:10" x14ac:dyDescent="0.25">
      <c r="A49" s="96"/>
      <c r="B49" s="86"/>
      <c r="C49" s="87"/>
      <c r="D49" s="87"/>
      <c r="E49" s="87"/>
      <c r="F49" s="88"/>
      <c r="G49" s="77" t="s">
        <v>106</v>
      </c>
      <c r="H49" s="16" t="s">
        <v>58</v>
      </c>
      <c r="I49" s="106"/>
      <c r="J49" s="7"/>
    </row>
    <row r="50" spans="1:10" x14ac:dyDescent="0.25">
      <c r="A50" s="96"/>
      <c r="B50" s="86"/>
      <c r="C50" s="87"/>
      <c r="D50" s="87"/>
      <c r="E50" s="87"/>
      <c r="F50" s="88"/>
      <c r="G50" s="77" t="s">
        <v>77</v>
      </c>
      <c r="H50" s="16" t="s">
        <v>58</v>
      </c>
      <c r="I50" s="106"/>
      <c r="J50" s="7"/>
    </row>
    <row r="51" spans="1:10" x14ac:dyDescent="0.25">
      <c r="A51" s="96"/>
      <c r="B51" s="89"/>
      <c r="C51" s="90"/>
      <c r="D51" s="90"/>
      <c r="E51" s="90"/>
      <c r="F51" s="91"/>
      <c r="G51" s="77" t="s">
        <v>79</v>
      </c>
      <c r="H51" s="16" t="s">
        <v>58</v>
      </c>
      <c r="I51" s="106"/>
      <c r="J51" s="7"/>
    </row>
    <row r="52" spans="1:10" ht="28.5" customHeight="1" x14ac:dyDescent="0.25">
      <c r="A52" s="63">
        <v>10</v>
      </c>
      <c r="B52" s="79" t="s">
        <v>107</v>
      </c>
      <c r="C52" s="80"/>
      <c r="D52" s="80"/>
      <c r="E52" s="80"/>
      <c r="F52" s="80"/>
      <c r="G52" s="81"/>
      <c r="H52" s="22" t="s">
        <v>58</v>
      </c>
      <c r="I52" s="10">
        <f t="shared" ref="I52" si="3">IF(H52="","",(IF(H52="yes",5,IF(H52="Partially implemented",2.5,0))))</f>
        <v>0</v>
      </c>
      <c r="J52" s="7"/>
    </row>
    <row r="53" spans="1:10" ht="44.1" customHeight="1" x14ac:dyDescent="0.25">
      <c r="A53" s="82">
        <v>11</v>
      </c>
      <c r="B53" s="83" t="s">
        <v>108</v>
      </c>
      <c r="C53" s="84"/>
      <c r="D53" s="84"/>
      <c r="E53" s="84"/>
      <c r="F53" s="85"/>
      <c r="G53" s="77" t="s">
        <v>88</v>
      </c>
      <c r="H53" s="16" t="s">
        <v>58</v>
      </c>
      <c r="I53" s="92">
        <f>IF(AND(H53="Yes",H58="Yes",(OR(H54="Yes",H55="Yes",H56="Yes"))),5,IF(H60="Yes",0,2.5))</f>
        <v>2.5</v>
      </c>
      <c r="J53" s="6"/>
    </row>
    <row r="54" spans="1:10" ht="49.5" x14ac:dyDescent="0.25">
      <c r="A54" s="82"/>
      <c r="B54" s="86"/>
      <c r="C54" s="87"/>
      <c r="D54" s="87"/>
      <c r="E54" s="87"/>
      <c r="F54" s="88"/>
      <c r="G54" s="77" t="s">
        <v>71</v>
      </c>
      <c r="H54" s="16" t="s">
        <v>58</v>
      </c>
      <c r="I54" s="93"/>
      <c r="J54" s="9"/>
    </row>
    <row r="55" spans="1:10" x14ac:dyDescent="0.25">
      <c r="A55" s="82"/>
      <c r="B55" s="86"/>
      <c r="C55" s="87"/>
      <c r="D55" s="87"/>
      <c r="E55" s="87"/>
      <c r="F55" s="88"/>
      <c r="G55" s="77" t="s">
        <v>72</v>
      </c>
      <c r="H55" s="16" t="s">
        <v>58</v>
      </c>
      <c r="I55" s="93"/>
      <c r="J55" s="9"/>
    </row>
    <row r="56" spans="1:10" x14ac:dyDescent="0.25">
      <c r="A56" s="82"/>
      <c r="B56" s="86"/>
      <c r="C56" s="87"/>
      <c r="D56" s="87"/>
      <c r="E56" s="87"/>
      <c r="F56" s="88"/>
      <c r="G56" s="77" t="s">
        <v>73</v>
      </c>
      <c r="H56" s="16" t="s">
        <v>58</v>
      </c>
      <c r="I56" s="93"/>
      <c r="J56" s="9"/>
    </row>
    <row r="57" spans="1:10" ht="33" x14ac:dyDescent="0.25">
      <c r="A57" s="82"/>
      <c r="B57" s="86"/>
      <c r="C57" s="87"/>
      <c r="D57" s="87"/>
      <c r="E57" s="87"/>
      <c r="F57" s="88"/>
      <c r="G57" s="77" t="s">
        <v>109</v>
      </c>
      <c r="H57" s="16" t="s">
        <v>58</v>
      </c>
      <c r="I57" s="93"/>
      <c r="J57" s="9"/>
    </row>
    <row r="58" spans="1:10" x14ac:dyDescent="0.25">
      <c r="A58" s="82"/>
      <c r="B58" s="86"/>
      <c r="C58" s="87"/>
      <c r="D58" s="87"/>
      <c r="E58" s="87"/>
      <c r="F58" s="88"/>
      <c r="G58" s="77" t="s">
        <v>91</v>
      </c>
      <c r="H58" s="16" t="s">
        <v>58</v>
      </c>
      <c r="I58" s="93"/>
      <c r="J58" s="9"/>
    </row>
    <row r="59" spans="1:10" x14ac:dyDescent="0.25">
      <c r="A59" s="82"/>
      <c r="B59" s="86"/>
      <c r="C59" s="87"/>
      <c r="D59" s="87"/>
      <c r="E59" s="87"/>
      <c r="F59" s="88"/>
      <c r="G59" s="77" t="s">
        <v>77</v>
      </c>
      <c r="H59" s="16" t="s">
        <v>58</v>
      </c>
      <c r="I59" s="93"/>
      <c r="J59" s="9"/>
    </row>
    <row r="60" spans="1:10" x14ac:dyDescent="0.25">
      <c r="A60" s="82"/>
      <c r="B60" s="89"/>
      <c r="C60" s="90"/>
      <c r="D60" s="90"/>
      <c r="E60" s="90"/>
      <c r="F60" s="91"/>
      <c r="G60" s="77" t="s">
        <v>79</v>
      </c>
      <c r="H60" s="16" t="s">
        <v>58</v>
      </c>
      <c r="I60" s="94"/>
      <c r="J60" s="9"/>
    </row>
    <row r="61" spans="1:10" ht="29.1" customHeight="1" x14ac:dyDescent="0.25">
      <c r="A61" s="63">
        <v>12</v>
      </c>
      <c r="B61" s="79" t="s">
        <v>110</v>
      </c>
      <c r="C61" s="80"/>
      <c r="D61" s="80"/>
      <c r="E61" s="80"/>
      <c r="F61" s="80"/>
      <c r="G61" s="81"/>
      <c r="H61" s="22" t="s">
        <v>58</v>
      </c>
      <c r="I61" s="10">
        <f t="shared" ref="I61" si="4">IF(H61="","",(IF(H61="yes",5,IF(H61="Partially implemented",2.5,0))))</f>
        <v>0</v>
      </c>
      <c r="J61" s="7"/>
    </row>
  </sheetData>
  <mergeCells count="37">
    <mergeCell ref="B6:G6"/>
    <mergeCell ref="A7:A23"/>
    <mergeCell ref="B7:F23"/>
    <mergeCell ref="I7:I23"/>
    <mergeCell ref="B24:G24"/>
    <mergeCell ref="B5:G5"/>
    <mergeCell ref="A1:J1"/>
    <mergeCell ref="A2:J2"/>
    <mergeCell ref="B3:G3"/>
    <mergeCell ref="B4:G4"/>
    <mergeCell ref="I41:I51"/>
    <mergeCell ref="G32:H32"/>
    <mergeCell ref="G33:H33"/>
    <mergeCell ref="G34:H34"/>
    <mergeCell ref="G35:H35"/>
    <mergeCell ref="G36:H36"/>
    <mergeCell ref="G37:H37"/>
    <mergeCell ref="G38:H38"/>
    <mergeCell ref="B39:G39"/>
    <mergeCell ref="B40:G40"/>
    <mergeCell ref="I25:I38"/>
    <mergeCell ref="G28:H28"/>
    <mergeCell ref="G29:H29"/>
    <mergeCell ref="G30:H30"/>
    <mergeCell ref="G31:H31"/>
    <mergeCell ref="A41:A51"/>
    <mergeCell ref="B41:F51"/>
    <mergeCell ref="A25:A38"/>
    <mergeCell ref="B25:C25"/>
    <mergeCell ref="G25:H25"/>
    <mergeCell ref="G26:H26"/>
    <mergeCell ref="G27:H27"/>
    <mergeCell ref="B52:G52"/>
    <mergeCell ref="A53:A60"/>
    <mergeCell ref="B53:F60"/>
    <mergeCell ref="I53:I60"/>
    <mergeCell ref="B61:G61"/>
  </mergeCells>
  <dataValidations count="4">
    <dataValidation type="list" allowBlank="1" showInputMessage="1" showErrorMessage="1" sqref="G27:H38" xr:uid="{8ACA4686-6A16-43CE-9189-17134BC3CD16}">
      <formula1>"Sí, se compensa a todo el personal con este puesto,Sí, se compensa a parte del personal con este puesto,No, no se compensa a nadie con este puesto"</formula1>
    </dataValidation>
    <dataValidation type="list" allowBlank="1" showInputMessage="1" showErrorMessage="1" sqref="F26:F38" xr:uid="{2CC1392C-BDC2-4B55-889C-CC6C98526A03}">
      <formula1>"1-25 %, 26-50 %, 51-75 %, 76-100 %, No se dedica tiempo a actividades de optimización del uso de antibióticos"</formula1>
    </dataValidation>
    <dataValidation type="list" allowBlank="1" showInputMessage="1" showErrorMessage="1" sqref="H24 H39:H40 H52 H61 H4:H6" xr:uid="{C60CA7D8-D9EE-4DE1-9D97-AED226A7EAB9}">
      <formula1>"Sí, Parcialmente implementado, No"</formula1>
    </dataValidation>
    <dataValidation type="list" allowBlank="1" showInputMessage="1" showErrorMessage="1" sqref="C26:C38 H53:H60 H23 H7:H21 H41:H51 E26:E38" xr:uid="{967B5D5B-D7F9-4E03-A03D-335D7A54E10D}">
      <formula1>"Sí,No"</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A2707-631B-46AD-8C0C-EE69B317BBB9}">
  <sheetPr>
    <tabColor theme="7"/>
  </sheetPr>
  <dimension ref="A1:J34"/>
  <sheetViews>
    <sheetView showGridLines="0" zoomScale="70" zoomScaleNormal="70" workbookViewId="0">
      <selection activeCell="B42" sqref="B42"/>
    </sheetView>
  </sheetViews>
  <sheetFormatPr defaultColWidth="8.85546875" defaultRowHeight="16.5" x14ac:dyDescent="0.25"/>
  <cols>
    <col min="1" max="1" width="12.140625" style="64" customWidth="1"/>
    <col min="2" max="2" width="64.140625" style="4" customWidth="1"/>
    <col min="3" max="3" width="8" style="8" customWidth="1"/>
    <col min="4" max="4" width="17.85546875" style="4" customWidth="1"/>
    <col min="5" max="5" width="17" style="4" customWidth="1"/>
    <col min="6" max="6" width="23" style="4" customWidth="1"/>
    <col min="7" max="7" width="49" style="4" customWidth="1"/>
    <col min="8" max="8" width="26.28515625" style="8" customWidth="1"/>
    <col min="9" max="9" width="17.140625" style="8" customWidth="1"/>
    <col min="10" max="10" width="30.42578125" style="4" customWidth="1"/>
    <col min="11" max="16384" width="8.85546875" style="4"/>
  </cols>
  <sheetData>
    <row r="1" spans="1:10" s="3" customFormat="1" ht="33" customHeight="1" thickBot="1" x14ac:dyDescent="0.3">
      <c r="A1" s="107" t="s">
        <v>111</v>
      </c>
      <c r="B1" s="108"/>
      <c r="C1" s="108"/>
      <c r="D1" s="108"/>
      <c r="E1" s="108"/>
      <c r="F1" s="108"/>
      <c r="G1" s="108"/>
      <c r="H1" s="108"/>
      <c r="I1" s="108"/>
      <c r="J1" s="109"/>
    </row>
    <row r="2" spans="1:10" ht="105.6" customHeight="1" thickTop="1" thickBot="1" x14ac:dyDescent="0.3">
      <c r="A2" s="110" t="s">
        <v>51</v>
      </c>
      <c r="B2" s="111"/>
      <c r="C2" s="111"/>
      <c r="D2" s="111"/>
      <c r="E2" s="111"/>
      <c r="F2" s="111"/>
      <c r="G2" s="111"/>
      <c r="H2" s="111"/>
      <c r="I2" s="111"/>
      <c r="J2" s="112"/>
    </row>
    <row r="3" spans="1:10" s="60" customFormat="1" ht="17.25" thickTop="1" thickBot="1" x14ac:dyDescent="0.3">
      <c r="A3" s="58" t="s">
        <v>52</v>
      </c>
      <c r="B3" s="113" t="s">
        <v>53</v>
      </c>
      <c r="C3" s="114"/>
      <c r="D3" s="114"/>
      <c r="E3" s="114"/>
      <c r="F3" s="114"/>
      <c r="G3" s="115"/>
      <c r="H3" s="58" t="s">
        <v>54</v>
      </c>
      <c r="I3" s="58" t="s">
        <v>55</v>
      </c>
      <c r="J3" s="59" t="s">
        <v>56</v>
      </c>
    </row>
    <row r="4" spans="1:10" ht="17.25" thickTop="1" x14ac:dyDescent="0.25">
      <c r="A4" s="63">
        <v>13</v>
      </c>
      <c r="B4" s="79" t="s">
        <v>112</v>
      </c>
      <c r="C4" s="80"/>
      <c r="D4" s="80"/>
      <c r="E4" s="80"/>
      <c r="F4" s="80"/>
      <c r="G4" s="81"/>
      <c r="H4" s="22" t="s">
        <v>58</v>
      </c>
      <c r="I4" s="10">
        <f t="shared" ref="I4" si="0">IF(H4="","",(IF(H4="yes",5,IF(H4="Partially implemented",2.5,0))))</f>
        <v>0</v>
      </c>
      <c r="J4" s="7"/>
    </row>
    <row r="5" spans="1:10" ht="48.95" customHeight="1" x14ac:dyDescent="0.25">
      <c r="A5" s="121">
        <v>14</v>
      </c>
      <c r="B5" s="83" t="s">
        <v>113</v>
      </c>
      <c r="C5" s="84"/>
      <c r="D5" s="84"/>
      <c r="E5" s="84"/>
      <c r="F5" s="85"/>
      <c r="G5" s="77" t="s">
        <v>114</v>
      </c>
      <c r="H5" s="16" t="s">
        <v>58</v>
      </c>
      <c r="I5" s="92">
        <f>IF(AND(H5="Yes",H9="Yes",(OR(H6="Yes",H7="Yes",H8="Yes"))),5,IF(H11="Yes",0,2.5))</f>
        <v>2.5</v>
      </c>
      <c r="J5" s="6"/>
    </row>
    <row r="6" spans="1:10" ht="49.5" x14ac:dyDescent="0.25">
      <c r="A6" s="122"/>
      <c r="B6" s="86"/>
      <c r="C6" s="87"/>
      <c r="D6" s="87"/>
      <c r="E6" s="87"/>
      <c r="F6" s="88"/>
      <c r="G6" s="77" t="s">
        <v>71</v>
      </c>
      <c r="H6" s="16" t="s">
        <v>58</v>
      </c>
      <c r="I6" s="93"/>
      <c r="J6" s="9"/>
    </row>
    <row r="7" spans="1:10" x14ac:dyDescent="0.25">
      <c r="A7" s="122"/>
      <c r="B7" s="86"/>
      <c r="C7" s="87"/>
      <c r="D7" s="87"/>
      <c r="E7" s="87"/>
      <c r="F7" s="88"/>
      <c r="G7" s="77" t="s">
        <v>72</v>
      </c>
      <c r="H7" s="16" t="s">
        <v>58</v>
      </c>
      <c r="I7" s="93"/>
      <c r="J7" s="9"/>
    </row>
    <row r="8" spans="1:10" x14ac:dyDescent="0.25">
      <c r="A8" s="122"/>
      <c r="B8" s="86"/>
      <c r="C8" s="87"/>
      <c r="D8" s="87"/>
      <c r="E8" s="87"/>
      <c r="F8" s="88"/>
      <c r="G8" s="77" t="s">
        <v>73</v>
      </c>
      <c r="H8" s="16" t="s">
        <v>58</v>
      </c>
      <c r="I8" s="93"/>
      <c r="J8" s="9"/>
    </row>
    <row r="9" spans="1:10" x14ac:dyDescent="0.25">
      <c r="A9" s="122"/>
      <c r="B9" s="86"/>
      <c r="C9" s="87"/>
      <c r="D9" s="87"/>
      <c r="E9" s="87"/>
      <c r="F9" s="88"/>
      <c r="G9" s="77" t="s">
        <v>91</v>
      </c>
      <c r="H9" s="16" t="s">
        <v>58</v>
      </c>
      <c r="I9" s="93"/>
      <c r="J9" s="9"/>
    </row>
    <row r="10" spans="1:10" x14ac:dyDescent="0.25">
      <c r="A10" s="122"/>
      <c r="B10" s="86"/>
      <c r="C10" s="87"/>
      <c r="D10" s="87"/>
      <c r="E10" s="87"/>
      <c r="F10" s="88"/>
      <c r="G10" s="77" t="s">
        <v>77</v>
      </c>
      <c r="H10" s="16" t="s">
        <v>58</v>
      </c>
      <c r="I10" s="93"/>
      <c r="J10" s="9"/>
    </row>
    <row r="11" spans="1:10" x14ac:dyDescent="0.25">
      <c r="A11" s="123"/>
      <c r="B11" s="89"/>
      <c r="C11" s="90"/>
      <c r="D11" s="90"/>
      <c r="E11" s="90"/>
      <c r="F11" s="91"/>
      <c r="G11" s="77" t="s">
        <v>79</v>
      </c>
      <c r="H11" s="16" t="s">
        <v>58</v>
      </c>
      <c r="I11" s="94"/>
      <c r="J11" s="9"/>
    </row>
    <row r="12" spans="1:10" x14ac:dyDescent="0.25">
      <c r="A12" s="63">
        <v>15</v>
      </c>
      <c r="B12" s="79" t="s">
        <v>115</v>
      </c>
      <c r="C12" s="80"/>
      <c r="D12" s="80"/>
      <c r="E12" s="80"/>
      <c r="F12" s="80"/>
      <c r="G12" s="81"/>
      <c r="H12" s="22" t="s">
        <v>58</v>
      </c>
      <c r="I12" s="10">
        <f t="shared" ref="I12:I14" si="1">IF(H12="","",(IF(H12="yes",5,IF(H12="Partially implemented",2.5,0))))</f>
        <v>0</v>
      </c>
      <c r="J12" s="7"/>
    </row>
    <row r="13" spans="1:10" x14ac:dyDescent="0.25">
      <c r="A13" s="63">
        <v>16</v>
      </c>
      <c r="B13" s="79" t="s">
        <v>116</v>
      </c>
      <c r="C13" s="80"/>
      <c r="D13" s="80"/>
      <c r="E13" s="80"/>
      <c r="F13" s="80"/>
      <c r="G13" s="81"/>
      <c r="H13" s="22" t="s">
        <v>58</v>
      </c>
      <c r="I13" s="10">
        <f t="shared" si="1"/>
        <v>0</v>
      </c>
      <c r="J13" s="7"/>
    </row>
    <row r="14" spans="1:10" ht="32.1" customHeight="1" x14ac:dyDescent="0.25">
      <c r="A14" s="63">
        <v>17</v>
      </c>
      <c r="B14" s="79" t="s">
        <v>117</v>
      </c>
      <c r="C14" s="80"/>
      <c r="D14" s="80"/>
      <c r="E14" s="80"/>
      <c r="F14" s="80"/>
      <c r="G14" s="81"/>
      <c r="H14" s="22" t="s">
        <v>58</v>
      </c>
      <c r="I14" s="10">
        <f t="shared" si="1"/>
        <v>0</v>
      </c>
      <c r="J14" s="7"/>
    </row>
    <row r="15" spans="1:10" ht="13.7" customHeight="1" x14ac:dyDescent="0.25">
      <c r="A15" s="82">
        <v>18</v>
      </c>
      <c r="B15" s="83" t="s">
        <v>118</v>
      </c>
      <c r="C15" s="84"/>
      <c r="D15" s="84"/>
      <c r="E15" s="84"/>
      <c r="F15" s="85"/>
      <c r="G15" s="77" t="s">
        <v>119</v>
      </c>
      <c r="H15" s="16" t="s">
        <v>58</v>
      </c>
      <c r="I15" s="105">
        <f>IF((COUNTIF(H15:H20, "Yes"))&gt;1, 5, IF((COUNTIF(H15:H20, "Yes"))&gt;0, 2.5, 0))</f>
        <v>0</v>
      </c>
      <c r="J15" s="9"/>
    </row>
    <row r="16" spans="1:10" x14ac:dyDescent="0.25">
      <c r="A16" s="82"/>
      <c r="B16" s="86"/>
      <c r="C16" s="87"/>
      <c r="D16" s="87"/>
      <c r="E16" s="87"/>
      <c r="F16" s="88"/>
      <c r="G16" s="77" t="s">
        <v>120</v>
      </c>
      <c r="H16" s="16" t="s">
        <v>58</v>
      </c>
      <c r="I16" s="106"/>
      <c r="J16" s="9"/>
    </row>
    <row r="17" spans="1:10" x14ac:dyDescent="0.25">
      <c r="A17" s="82"/>
      <c r="B17" s="86"/>
      <c r="C17" s="87"/>
      <c r="D17" s="87"/>
      <c r="E17" s="87"/>
      <c r="F17" s="88"/>
      <c r="G17" s="77" t="s">
        <v>121</v>
      </c>
      <c r="H17" s="16" t="s">
        <v>58</v>
      </c>
      <c r="I17" s="106"/>
      <c r="J17" s="9"/>
    </row>
    <row r="18" spans="1:10" x14ac:dyDescent="0.25">
      <c r="A18" s="82"/>
      <c r="B18" s="86"/>
      <c r="C18" s="87"/>
      <c r="D18" s="87"/>
      <c r="E18" s="87"/>
      <c r="F18" s="88"/>
      <c r="G18" s="77" t="s">
        <v>122</v>
      </c>
      <c r="H18" s="16" t="s">
        <v>58</v>
      </c>
      <c r="I18" s="106"/>
      <c r="J18" s="9"/>
    </row>
    <row r="19" spans="1:10" ht="33" x14ac:dyDescent="0.25">
      <c r="A19" s="82"/>
      <c r="B19" s="86"/>
      <c r="C19" s="87"/>
      <c r="D19" s="87"/>
      <c r="E19" s="87"/>
      <c r="F19" s="88"/>
      <c r="G19" s="77" t="s">
        <v>123</v>
      </c>
      <c r="H19" s="16" t="s">
        <v>58</v>
      </c>
      <c r="I19" s="106"/>
      <c r="J19" s="9"/>
    </row>
    <row r="20" spans="1:10" ht="56.45" customHeight="1" x14ac:dyDescent="0.25">
      <c r="A20" s="82"/>
      <c r="B20" s="86"/>
      <c r="C20" s="87"/>
      <c r="D20" s="87"/>
      <c r="E20" s="87"/>
      <c r="F20" s="88"/>
      <c r="G20" s="77" t="s">
        <v>124</v>
      </c>
      <c r="H20" s="16" t="s">
        <v>58</v>
      </c>
      <c r="I20" s="106"/>
      <c r="J20" s="9"/>
    </row>
    <row r="21" spans="1:10" x14ac:dyDescent="0.25">
      <c r="A21" s="82"/>
      <c r="B21" s="89"/>
      <c r="C21" s="90"/>
      <c r="D21" s="90"/>
      <c r="E21" s="90"/>
      <c r="F21" s="91"/>
      <c r="G21" s="77" t="s">
        <v>79</v>
      </c>
      <c r="H21" s="16" t="s">
        <v>58</v>
      </c>
      <c r="I21" s="106"/>
      <c r="J21" s="9"/>
    </row>
    <row r="22" spans="1:10" ht="13.7" customHeight="1" x14ac:dyDescent="0.25">
      <c r="A22" s="121">
        <v>19</v>
      </c>
      <c r="B22" s="83" t="s">
        <v>125</v>
      </c>
      <c r="C22" s="84"/>
      <c r="D22" s="84"/>
      <c r="E22" s="84"/>
      <c r="F22" s="85"/>
      <c r="G22" s="77" t="s">
        <v>126</v>
      </c>
      <c r="H22" s="16" t="s">
        <v>58</v>
      </c>
      <c r="I22" s="124">
        <f>IF((COUNTIF(H22:H27, "Yes"))&gt;1, 5, IF((COUNTIF(H22:H27, "Yes"))&gt;0, 2.5, 0))</f>
        <v>0</v>
      </c>
      <c r="J22" s="9"/>
    </row>
    <row r="23" spans="1:10" x14ac:dyDescent="0.25">
      <c r="A23" s="122"/>
      <c r="B23" s="86"/>
      <c r="C23" s="87"/>
      <c r="D23" s="87"/>
      <c r="E23" s="87"/>
      <c r="F23" s="88"/>
      <c r="G23" s="77" t="s">
        <v>127</v>
      </c>
      <c r="H23" s="16" t="s">
        <v>58</v>
      </c>
      <c r="I23" s="124"/>
      <c r="J23" s="9"/>
    </row>
    <row r="24" spans="1:10" ht="33" x14ac:dyDescent="0.25">
      <c r="A24" s="122"/>
      <c r="B24" s="86"/>
      <c r="C24" s="87"/>
      <c r="D24" s="87"/>
      <c r="E24" s="87"/>
      <c r="F24" s="88"/>
      <c r="G24" s="77" t="s">
        <v>128</v>
      </c>
      <c r="H24" s="16" t="s">
        <v>58</v>
      </c>
      <c r="I24" s="124"/>
      <c r="J24" s="9"/>
    </row>
    <row r="25" spans="1:10" x14ac:dyDescent="0.25">
      <c r="A25" s="122"/>
      <c r="B25" s="86"/>
      <c r="C25" s="87"/>
      <c r="D25" s="87"/>
      <c r="E25" s="87"/>
      <c r="F25" s="88"/>
      <c r="G25" s="77" t="s">
        <v>129</v>
      </c>
      <c r="H25" s="16" t="s">
        <v>58</v>
      </c>
      <c r="I25" s="124"/>
      <c r="J25" s="9"/>
    </row>
    <row r="26" spans="1:10" ht="33" customHeight="1" x14ac:dyDescent="0.25">
      <c r="A26" s="122"/>
      <c r="B26" s="86"/>
      <c r="C26" s="87"/>
      <c r="D26" s="87"/>
      <c r="E26" s="87"/>
      <c r="F26" s="88"/>
      <c r="G26" s="77" t="s">
        <v>130</v>
      </c>
      <c r="H26" s="16" t="s">
        <v>58</v>
      </c>
      <c r="I26" s="124"/>
      <c r="J26" s="9"/>
    </row>
    <row r="27" spans="1:10" x14ac:dyDescent="0.25">
      <c r="A27" s="122"/>
      <c r="B27" s="86"/>
      <c r="C27" s="87"/>
      <c r="D27" s="87"/>
      <c r="E27" s="87"/>
      <c r="F27" s="88"/>
      <c r="G27" s="77" t="s">
        <v>77</v>
      </c>
      <c r="H27" s="16" t="s">
        <v>58</v>
      </c>
      <c r="I27" s="124"/>
      <c r="J27" s="9"/>
    </row>
    <row r="28" spans="1:10" x14ac:dyDescent="0.25">
      <c r="A28" s="123"/>
      <c r="B28" s="89"/>
      <c r="C28" s="90"/>
      <c r="D28" s="90"/>
      <c r="E28" s="90"/>
      <c r="F28" s="91"/>
      <c r="G28" s="77" t="s">
        <v>79</v>
      </c>
      <c r="H28" s="16" t="s">
        <v>58</v>
      </c>
      <c r="I28" s="124"/>
      <c r="J28" s="9"/>
    </row>
    <row r="29" spans="1:10" x14ac:dyDescent="0.25">
      <c r="A29" s="63">
        <v>20</v>
      </c>
      <c r="B29" s="79" t="s">
        <v>131</v>
      </c>
      <c r="C29" s="80"/>
      <c r="D29" s="80"/>
      <c r="E29" s="80"/>
      <c r="F29" s="80"/>
      <c r="G29" s="81"/>
      <c r="H29" s="22" t="s">
        <v>58</v>
      </c>
      <c r="I29" s="10">
        <f t="shared" ref="I29:I34" si="2">IF(H29="","",(IF(H29="yes",5,IF(H29="Partially implemented",2.5,0))))</f>
        <v>0</v>
      </c>
      <c r="J29" s="7"/>
    </row>
    <row r="30" spans="1:10" ht="29.1" customHeight="1" x14ac:dyDescent="0.25">
      <c r="A30" s="63">
        <v>21</v>
      </c>
      <c r="B30" s="79" t="s">
        <v>132</v>
      </c>
      <c r="C30" s="80"/>
      <c r="D30" s="80"/>
      <c r="E30" s="80"/>
      <c r="F30" s="80"/>
      <c r="G30" s="81"/>
      <c r="H30" s="22" t="s">
        <v>58</v>
      </c>
      <c r="I30" s="10">
        <f t="shared" si="2"/>
        <v>0</v>
      </c>
      <c r="J30" s="7"/>
    </row>
    <row r="31" spans="1:10" ht="30.6" customHeight="1" x14ac:dyDescent="0.25">
      <c r="A31" s="63">
        <v>22</v>
      </c>
      <c r="B31" s="79" t="s">
        <v>133</v>
      </c>
      <c r="C31" s="80"/>
      <c r="D31" s="80"/>
      <c r="E31" s="80"/>
      <c r="F31" s="80"/>
      <c r="G31" s="81"/>
      <c r="H31" s="22" t="s">
        <v>58</v>
      </c>
      <c r="I31" s="10">
        <f t="shared" si="2"/>
        <v>0</v>
      </c>
      <c r="J31" s="7"/>
    </row>
    <row r="32" spans="1:10" x14ac:dyDescent="0.25">
      <c r="A32" s="63">
        <v>23</v>
      </c>
      <c r="B32" s="79" t="s">
        <v>134</v>
      </c>
      <c r="C32" s="80"/>
      <c r="D32" s="80"/>
      <c r="E32" s="80"/>
      <c r="F32" s="80"/>
      <c r="G32" s="81"/>
      <c r="H32" s="22" t="s">
        <v>58</v>
      </c>
      <c r="I32" s="10">
        <f t="shared" si="2"/>
        <v>0</v>
      </c>
      <c r="J32" s="7"/>
    </row>
    <row r="33" spans="1:10" x14ac:dyDescent="0.25">
      <c r="A33" s="63">
        <v>24</v>
      </c>
      <c r="B33" s="79" t="s">
        <v>135</v>
      </c>
      <c r="C33" s="80"/>
      <c r="D33" s="80"/>
      <c r="E33" s="80"/>
      <c r="F33" s="80"/>
      <c r="G33" s="81"/>
      <c r="H33" s="22" t="s">
        <v>58</v>
      </c>
      <c r="I33" s="10">
        <f t="shared" si="2"/>
        <v>0</v>
      </c>
      <c r="J33" s="7"/>
    </row>
    <row r="34" spans="1:10" ht="87.95" customHeight="1" x14ac:dyDescent="0.25">
      <c r="A34" s="63">
        <v>25</v>
      </c>
      <c r="B34" s="79" t="s">
        <v>136</v>
      </c>
      <c r="C34" s="80"/>
      <c r="D34" s="80"/>
      <c r="E34" s="80"/>
      <c r="F34" s="80"/>
      <c r="G34" s="81"/>
      <c r="H34" s="22" t="s">
        <v>58</v>
      </c>
      <c r="I34" s="10">
        <f t="shared" si="2"/>
        <v>0</v>
      </c>
      <c r="J34" s="19" t="s">
        <v>137</v>
      </c>
    </row>
  </sheetData>
  <mergeCells count="22">
    <mergeCell ref="B13:G13"/>
    <mergeCell ref="A1:J1"/>
    <mergeCell ref="A2:J2"/>
    <mergeCell ref="B3:G3"/>
    <mergeCell ref="B4:G4"/>
    <mergeCell ref="A5:A11"/>
    <mergeCell ref="B5:F11"/>
    <mergeCell ref="I5:I11"/>
    <mergeCell ref="B12:G12"/>
    <mergeCell ref="B34:G34"/>
    <mergeCell ref="B14:G14"/>
    <mergeCell ref="A15:A21"/>
    <mergeCell ref="B15:F21"/>
    <mergeCell ref="I15:I21"/>
    <mergeCell ref="A22:A28"/>
    <mergeCell ref="B22:F28"/>
    <mergeCell ref="I22:I28"/>
    <mergeCell ref="B29:G29"/>
    <mergeCell ref="B30:G30"/>
    <mergeCell ref="B31:G31"/>
    <mergeCell ref="B32:G32"/>
    <mergeCell ref="B33:G33"/>
  </mergeCells>
  <dataValidations count="2">
    <dataValidation type="list" allowBlank="1" showInputMessage="1" showErrorMessage="1" sqref="H5:H11 H15:H28" xr:uid="{AB267918-BC61-40AE-884B-CFA29CC0A831}">
      <formula1>"Sí,No"</formula1>
    </dataValidation>
    <dataValidation type="list" allowBlank="1" showInputMessage="1" showErrorMessage="1" sqref="H4 H12:H14 H29:H34" xr:uid="{35FB7B7D-886B-4F1C-AE1D-49261AFC636E}">
      <formula1>"Sí, Parcialmente implementado,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BB9C-6A9F-4E60-981A-9C25AD8DB754}">
  <sheetPr>
    <tabColor theme="7"/>
  </sheetPr>
  <dimension ref="A1:J8"/>
  <sheetViews>
    <sheetView showGridLines="0" zoomScale="70" zoomScaleNormal="70" workbookViewId="0">
      <selection activeCell="E13" sqref="E13"/>
    </sheetView>
  </sheetViews>
  <sheetFormatPr defaultColWidth="8.85546875" defaultRowHeight="16.5" x14ac:dyDescent="0.25"/>
  <cols>
    <col min="1" max="1" width="12.140625" style="64" customWidth="1"/>
    <col min="2" max="2" width="64.140625" style="4" customWidth="1"/>
    <col min="3" max="3" width="8" style="8" customWidth="1"/>
    <col min="4" max="4" width="17.85546875" style="4" customWidth="1"/>
    <col min="5" max="5" width="17" style="4" customWidth="1"/>
    <col min="6" max="6" width="16.42578125" style="4" customWidth="1"/>
    <col min="7" max="7" width="48.140625" style="4" customWidth="1"/>
    <col min="8" max="8" width="26.28515625" style="8" customWidth="1"/>
    <col min="9" max="9" width="15.28515625" style="8" customWidth="1"/>
    <col min="10" max="10" width="30.42578125" style="4" customWidth="1"/>
    <col min="11" max="16384" width="8.85546875" style="4"/>
  </cols>
  <sheetData>
    <row r="1" spans="1:10" s="3" customFormat="1" ht="33" customHeight="1" thickBot="1" x14ac:dyDescent="0.3">
      <c r="A1" s="107" t="s">
        <v>138</v>
      </c>
      <c r="B1" s="108"/>
      <c r="C1" s="108"/>
      <c r="D1" s="108"/>
      <c r="E1" s="108"/>
      <c r="F1" s="108"/>
      <c r="G1" s="108"/>
      <c r="H1" s="108"/>
      <c r="I1" s="108"/>
      <c r="J1" s="109"/>
    </row>
    <row r="2" spans="1:10" ht="105.6" customHeight="1" thickTop="1" thickBot="1" x14ac:dyDescent="0.3">
      <c r="A2" s="110" t="s">
        <v>51</v>
      </c>
      <c r="B2" s="111"/>
      <c r="C2" s="111"/>
      <c r="D2" s="111"/>
      <c r="E2" s="111"/>
      <c r="F2" s="111"/>
      <c r="G2" s="111"/>
      <c r="H2" s="111"/>
      <c r="I2" s="111"/>
      <c r="J2" s="112"/>
    </row>
    <row r="3" spans="1:10" s="60" customFormat="1" ht="17.25" thickTop="1" thickBot="1" x14ac:dyDescent="0.3">
      <c r="A3" s="58" t="s">
        <v>52</v>
      </c>
      <c r="B3" s="113" t="s">
        <v>53</v>
      </c>
      <c r="C3" s="114"/>
      <c r="D3" s="114"/>
      <c r="E3" s="114"/>
      <c r="F3" s="114"/>
      <c r="G3" s="115"/>
      <c r="H3" s="58" t="s">
        <v>54</v>
      </c>
      <c r="I3" s="58" t="s">
        <v>55</v>
      </c>
      <c r="J3" s="59" t="s">
        <v>56</v>
      </c>
    </row>
    <row r="4" spans="1:10" ht="27.6" customHeight="1" thickTop="1" x14ac:dyDescent="0.25">
      <c r="A4" s="63">
        <v>26</v>
      </c>
      <c r="B4" s="79" t="s">
        <v>139</v>
      </c>
      <c r="C4" s="80"/>
      <c r="D4" s="80"/>
      <c r="E4" s="80"/>
      <c r="F4" s="80"/>
      <c r="G4" s="81"/>
      <c r="H4" s="22" t="s">
        <v>58</v>
      </c>
      <c r="I4" s="10">
        <f t="shared" ref="I4:I8" si="0">IF(H4="","",(IF(H4="yes",5,IF(H4="Partially implemented",2.5,0))))</f>
        <v>0</v>
      </c>
      <c r="J4" s="7"/>
    </row>
    <row r="5" spans="1:10" ht="203.45" customHeight="1" x14ac:dyDescent="0.25">
      <c r="A5" s="63">
        <v>27</v>
      </c>
      <c r="B5" s="79" t="s">
        <v>140</v>
      </c>
      <c r="C5" s="80"/>
      <c r="D5" s="80"/>
      <c r="E5" s="80"/>
      <c r="F5" s="80"/>
      <c r="G5" s="81"/>
      <c r="H5" s="22" t="s">
        <v>58</v>
      </c>
      <c r="I5" s="10">
        <f t="shared" si="0"/>
        <v>0</v>
      </c>
      <c r="J5" s="19" t="s">
        <v>141</v>
      </c>
    </row>
    <row r="6" spans="1:10" ht="28.5" customHeight="1" x14ac:dyDescent="0.25">
      <c r="A6" s="63">
        <v>28</v>
      </c>
      <c r="B6" s="79" t="s">
        <v>142</v>
      </c>
      <c r="C6" s="80"/>
      <c r="D6" s="80"/>
      <c r="E6" s="80"/>
      <c r="F6" s="80"/>
      <c r="G6" s="81"/>
      <c r="H6" s="22" t="s">
        <v>58</v>
      </c>
      <c r="I6" s="10">
        <f t="shared" si="0"/>
        <v>0</v>
      </c>
      <c r="J6" s="7"/>
    </row>
    <row r="7" spans="1:10" ht="189.6" customHeight="1" x14ac:dyDescent="0.25">
      <c r="A7" s="63">
        <v>29</v>
      </c>
      <c r="B7" s="79" t="s">
        <v>143</v>
      </c>
      <c r="C7" s="80"/>
      <c r="D7" s="80"/>
      <c r="E7" s="80"/>
      <c r="F7" s="80"/>
      <c r="G7" s="81"/>
      <c r="H7" s="22" t="s">
        <v>58</v>
      </c>
      <c r="I7" s="10">
        <f t="shared" si="0"/>
        <v>0</v>
      </c>
      <c r="J7" s="19" t="s">
        <v>144</v>
      </c>
    </row>
    <row r="8" spans="1:10" x14ac:dyDescent="0.25">
      <c r="A8" s="63">
        <v>30</v>
      </c>
      <c r="B8" s="79" t="s">
        <v>145</v>
      </c>
      <c r="C8" s="80"/>
      <c r="D8" s="80"/>
      <c r="E8" s="80"/>
      <c r="F8" s="80"/>
      <c r="G8" s="81"/>
      <c r="H8" s="22" t="s">
        <v>58</v>
      </c>
      <c r="I8" s="10">
        <f t="shared" si="0"/>
        <v>0</v>
      </c>
      <c r="J8" s="7"/>
    </row>
  </sheetData>
  <mergeCells count="8">
    <mergeCell ref="B8:G8"/>
    <mergeCell ref="A1:J1"/>
    <mergeCell ref="A2:J2"/>
    <mergeCell ref="B3:G3"/>
    <mergeCell ref="B4:G4"/>
    <mergeCell ref="B5:G5"/>
    <mergeCell ref="B6:G6"/>
    <mergeCell ref="B7:G7"/>
  </mergeCells>
  <dataValidations count="1">
    <dataValidation type="list" allowBlank="1" showInputMessage="1" showErrorMessage="1" sqref="H4:H8" xr:uid="{1B8382AD-1CBF-484C-BA0B-AE99D14943B1}">
      <formula1>"Sí, Parcialmente implementado, No"</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7349A-4E13-48FB-A8F3-E8AC780588EC}">
  <sheetPr>
    <tabColor theme="7"/>
  </sheetPr>
  <dimension ref="A1:J80"/>
  <sheetViews>
    <sheetView showGridLines="0" topLeftCell="A40" zoomScale="70" zoomScaleNormal="70" workbookViewId="0">
      <selection activeCell="R20" sqref="R20"/>
    </sheetView>
  </sheetViews>
  <sheetFormatPr defaultColWidth="8.85546875" defaultRowHeight="16.5" x14ac:dyDescent="0.25"/>
  <cols>
    <col min="1" max="1" width="12.140625" style="64" customWidth="1"/>
    <col min="2" max="2" width="64.140625" style="4" customWidth="1"/>
    <col min="3" max="3" width="8" style="8" customWidth="1"/>
    <col min="4" max="4" width="17.85546875" style="4" customWidth="1"/>
    <col min="5" max="5" width="17" style="4" customWidth="1"/>
    <col min="6" max="6" width="16.42578125" style="4" customWidth="1"/>
    <col min="7" max="7" width="52" style="4" customWidth="1"/>
    <col min="8" max="8" width="26.140625" style="8" customWidth="1"/>
    <col min="9" max="9" width="15.5703125" style="8" customWidth="1"/>
    <col min="10" max="10" width="31.5703125" style="4" customWidth="1"/>
    <col min="11" max="16384" width="8.85546875" style="4"/>
  </cols>
  <sheetData>
    <row r="1" spans="1:10" s="3" customFormat="1" ht="33" customHeight="1" thickBot="1" x14ac:dyDescent="0.3">
      <c r="A1" s="107" t="s">
        <v>146</v>
      </c>
      <c r="B1" s="108"/>
      <c r="C1" s="108"/>
      <c r="D1" s="108"/>
      <c r="E1" s="108"/>
      <c r="F1" s="108"/>
      <c r="G1" s="108"/>
      <c r="H1" s="108"/>
      <c r="I1" s="108"/>
      <c r="J1" s="109"/>
    </row>
    <row r="2" spans="1:10" ht="105.6" customHeight="1" thickTop="1" thickBot="1" x14ac:dyDescent="0.3">
      <c r="A2" s="110" t="s">
        <v>147</v>
      </c>
      <c r="B2" s="111"/>
      <c r="C2" s="111"/>
      <c r="D2" s="111"/>
      <c r="E2" s="111"/>
      <c r="F2" s="111"/>
      <c r="G2" s="111"/>
      <c r="H2" s="111"/>
      <c r="I2" s="111"/>
      <c r="J2" s="112"/>
    </row>
    <row r="3" spans="1:10" s="60" customFormat="1" ht="17.25" thickTop="1" thickBot="1" x14ac:dyDescent="0.3">
      <c r="A3" s="58" t="s">
        <v>52</v>
      </c>
      <c r="B3" s="113" t="s">
        <v>53</v>
      </c>
      <c r="C3" s="114"/>
      <c r="D3" s="114"/>
      <c r="E3" s="114"/>
      <c r="F3" s="114"/>
      <c r="G3" s="115"/>
      <c r="H3" s="58" t="s">
        <v>54</v>
      </c>
      <c r="I3" s="58" t="s">
        <v>55</v>
      </c>
      <c r="J3" s="59" t="s">
        <v>56</v>
      </c>
    </row>
    <row r="4" spans="1:10" ht="13.7" customHeight="1" thickTop="1" x14ac:dyDescent="0.25">
      <c r="A4" s="82">
        <v>31</v>
      </c>
      <c r="B4" s="83" t="s">
        <v>148</v>
      </c>
      <c r="C4" s="84"/>
      <c r="D4" s="84"/>
      <c r="E4" s="84"/>
      <c r="F4" s="85"/>
      <c r="G4" s="77" t="s">
        <v>149</v>
      </c>
      <c r="H4" s="16" t="s">
        <v>58</v>
      </c>
      <c r="I4" s="105">
        <f>IF((COUNTIF(H4:H18, "Yes"))&gt;3, 5, IF((COUNTIF(H4:H18, "Yes"))&gt;0, 2.5, 0))</f>
        <v>0</v>
      </c>
      <c r="J4" s="28"/>
    </row>
    <row r="5" spans="1:10" x14ac:dyDescent="0.25">
      <c r="A5" s="82"/>
      <c r="B5" s="86"/>
      <c r="C5" s="87"/>
      <c r="D5" s="87"/>
      <c r="E5" s="87"/>
      <c r="F5" s="88"/>
      <c r="G5" s="77" t="s">
        <v>150</v>
      </c>
      <c r="H5" s="16" t="s">
        <v>58</v>
      </c>
      <c r="I5" s="106"/>
      <c r="J5" s="28"/>
    </row>
    <row r="6" spans="1:10" x14ac:dyDescent="0.25">
      <c r="A6" s="82"/>
      <c r="B6" s="86"/>
      <c r="C6" s="87"/>
      <c r="D6" s="87"/>
      <c r="E6" s="87"/>
      <c r="F6" s="88"/>
      <c r="G6" s="77" t="s">
        <v>151</v>
      </c>
      <c r="H6" s="16" t="s">
        <v>58</v>
      </c>
      <c r="I6" s="106"/>
      <c r="J6" s="28"/>
    </row>
    <row r="7" spans="1:10" x14ac:dyDescent="0.25">
      <c r="A7" s="82"/>
      <c r="B7" s="86"/>
      <c r="C7" s="87"/>
      <c r="D7" s="87"/>
      <c r="E7" s="87"/>
      <c r="F7" s="88"/>
      <c r="G7" s="77" t="s">
        <v>152</v>
      </c>
      <c r="H7" s="16" t="s">
        <v>58</v>
      </c>
      <c r="I7" s="106"/>
      <c r="J7" s="28"/>
    </row>
    <row r="8" spans="1:10" x14ac:dyDescent="0.25">
      <c r="A8" s="82"/>
      <c r="B8" s="86"/>
      <c r="C8" s="87"/>
      <c r="D8" s="87"/>
      <c r="E8" s="87"/>
      <c r="F8" s="88"/>
      <c r="G8" s="77" t="s">
        <v>153</v>
      </c>
      <c r="H8" s="16" t="s">
        <v>58</v>
      </c>
      <c r="I8" s="106"/>
      <c r="J8" s="28"/>
    </row>
    <row r="9" spans="1:10" x14ac:dyDescent="0.25">
      <c r="A9" s="82"/>
      <c r="B9" s="86"/>
      <c r="C9" s="87"/>
      <c r="D9" s="87"/>
      <c r="E9" s="87"/>
      <c r="F9" s="88"/>
      <c r="G9" s="77" t="s">
        <v>154</v>
      </c>
      <c r="H9" s="16" t="s">
        <v>58</v>
      </c>
      <c r="I9" s="106"/>
      <c r="J9" s="28"/>
    </row>
    <row r="10" spans="1:10" x14ac:dyDescent="0.25">
      <c r="A10" s="82"/>
      <c r="B10" s="86"/>
      <c r="C10" s="87"/>
      <c r="D10" s="87"/>
      <c r="E10" s="87"/>
      <c r="F10" s="88"/>
      <c r="G10" s="77" t="s">
        <v>155</v>
      </c>
      <c r="H10" s="16" t="s">
        <v>58</v>
      </c>
      <c r="I10" s="106"/>
      <c r="J10" s="28"/>
    </row>
    <row r="11" spans="1:10" x14ac:dyDescent="0.25">
      <c r="A11" s="82"/>
      <c r="B11" s="86"/>
      <c r="C11" s="87"/>
      <c r="D11" s="87"/>
      <c r="E11" s="87"/>
      <c r="F11" s="88"/>
      <c r="G11" s="77" t="s">
        <v>156</v>
      </c>
      <c r="H11" s="16" t="s">
        <v>58</v>
      </c>
      <c r="I11" s="106"/>
      <c r="J11" s="28"/>
    </row>
    <row r="12" spans="1:10" x14ac:dyDescent="0.25">
      <c r="A12" s="82"/>
      <c r="B12" s="86"/>
      <c r="C12" s="87"/>
      <c r="D12" s="87"/>
      <c r="E12" s="87"/>
      <c r="F12" s="88"/>
      <c r="G12" s="77" t="s">
        <v>157</v>
      </c>
      <c r="H12" s="16" t="s">
        <v>58</v>
      </c>
      <c r="I12" s="106"/>
      <c r="J12" s="28"/>
    </row>
    <row r="13" spans="1:10" x14ac:dyDescent="0.25">
      <c r="A13" s="82"/>
      <c r="B13" s="86"/>
      <c r="C13" s="87"/>
      <c r="D13" s="87"/>
      <c r="E13" s="87"/>
      <c r="F13" s="88"/>
      <c r="G13" s="77" t="s">
        <v>158</v>
      </c>
      <c r="H13" s="16" t="s">
        <v>58</v>
      </c>
      <c r="I13" s="106"/>
      <c r="J13" s="28"/>
    </row>
    <row r="14" spans="1:10" x14ac:dyDescent="0.25">
      <c r="A14" s="82"/>
      <c r="B14" s="86"/>
      <c r="C14" s="87"/>
      <c r="D14" s="87"/>
      <c r="E14" s="87"/>
      <c r="F14" s="88"/>
      <c r="G14" s="77" t="s">
        <v>159</v>
      </c>
      <c r="H14" s="16" t="s">
        <v>58</v>
      </c>
      <c r="I14" s="106"/>
      <c r="J14" s="28"/>
    </row>
    <row r="15" spans="1:10" x14ac:dyDescent="0.25">
      <c r="A15" s="82"/>
      <c r="B15" s="86"/>
      <c r="C15" s="87"/>
      <c r="D15" s="87"/>
      <c r="E15" s="87"/>
      <c r="F15" s="88"/>
      <c r="G15" s="77" t="s">
        <v>160</v>
      </c>
      <c r="H15" s="16" t="s">
        <v>58</v>
      </c>
      <c r="I15" s="106"/>
      <c r="J15" s="28"/>
    </row>
    <row r="16" spans="1:10" x14ac:dyDescent="0.25">
      <c r="A16" s="82"/>
      <c r="B16" s="86"/>
      <c r="C16" s="87"/>
      <c r="D16" s="87"/>
      <c r="E16" s="87"/>
      <c r="F16" s="88"/>
      <c r="G16" s="77" t="s">
        <v>161</v>
      </c>
      <c r="H16" s="16" t="s">
        <v>58</v>
      </c>
      <c r="I16" s="106"/>
      <c r="J16" s="28"/>
    </row>
    <row r="17" spans="1:10" x14ac:dyDescent="0.25">
      <c r="A17" s="82"/>
      <c r="B17" s="86"/>
      <c r="C17" s="87"/>
      <c r="D17" s="87"/>
      <c r="E17" s="87"/>
      <c r="F17" s="88"/>
      <c r="G17" s="77" t="s">
        <v>162</v>
      </c>
      <c r="H17" s="16" t="s">
        <v>58</v>
      </c>
      <c r="I17" s="106"/>
      <c r="J17" s="28"/>
    </row>
    <row r="18" spans="1:10" x14ac:dyDescent="0.25">
      <c r="A18" s="82"/>
      <c r="B18" s="86"/>
      <c r="C18" s="87"/>
      <c r="D18" s="87"/>
      <c r="E18" s="87"/>
      <c r="F18" s="88"/>
      <c r="G18" s="77" t="s">
        <v>77</v>
      </c>
      <c r="H18" s="16" t="s">
        <v>58</v>
      </c>
      <c r="I18" s="106"/>
      <c r="J18" s="28"/>
    </row>
    <row r="19" spans="1:10" ht="33" x14ac:dyDescent="0.25">
      <c r="A19" s="82"/>
      <c r="B19" s="89"/>
      <c r="C19" s="90"/>
      <c r="D19" s="90"/>
      <c r="E19" s="90"/>
      <c r="F19" s="91"/>
      <c r="G19" s="77" t="s">
        <v>163</v>
      </c>
      <c r="H19" s="16" t="s">
        <v>58</v>
      </c>
      <c r="I19" s="128"/>
      <c r="J19" s="28"/>
    </row>
    <row r="20" spans="1:10" ht="13.7" customHeight="1" x14ac:dyDescent="0.25">
      <c r="A20" s="82">
        <v>32</v>
      </c>
      <c r="B20" s="83" t="s">
        <v>164</v>
      </c>
      <c r="C20" s="84"/>
      <c r="D20" s="84"/>
      <c r="E20" s="84"/>
      <c r="F20" s="85"/>
      <c r="G20" s="77" t="s">
        <v>165</v>
      </c>
      <c r="H20" s="16" t="s">
        <v>58</v>
      </c>
      <c r="I20" s="105">
        <f>IF(AND(H20="Yes",H21="Yes",H22="Yes",H23="Yes"),5,IF(H26="Yes",0,2.5))</f>
        <v>2.5</v>
      </c>
      <c r="J20" s="9"/>
    </row>
    <row r="21" spans="1:10" x14ac:dyDescent="0.25">
      <c r="A21" s="82"/>
      <c r="B21" s="86"/>
      <c r="C21" s="87"/>
      <c r="D21" s="87"/>
      <c r="E21" s="87"/>
      <c r="F21" s="88"/>
      <c r="G21" s="77" t="s">
        <v>166</v>
      </c>
      <c r="H21" s="16" t="s">
        <v>58</v>
      </c>
      <c r="I21" s="106"/>
      <c r="J21" s="9"/>
    </row>
    <row r="22" spans="1:10" x14ac:dyDescent="0.25">
      <c r="A22" s="82"/>
      <c r="B22" s="86"/>
      <c r="C22" s="87"/>
      <c r="D22" s="87"/>
      <c r="E22" s="87"/>
      <c r="F22" s="88"/>
      <c r="G22" s="77" t="s">
        <v>167</v>
      </c>
      <c r="H22" s="16" t="s">
        <v>58</v>
      </c>
      <c r="I22" s="106"/>
      <c r="J22" s="9"/>
    </row>
    <row r="23" spans="1:10" ht="33" x14ac:dyDescent="0.25">
      <c r="A23" s="82"/>
      <c r="B23" s="86"/>
      <c r="C23" s="87"/>
      <c r="D23" s="87"/>
      <c r="E23" s="87"/>
      <c r="F23" s="88"/>
      <c r="G23" s="77" t="s">
        <v>168</v>
      </c>
      <c r="H23" s="16" t="s">
        <v>58</v>
      </c>
      <c r="I23" s="106"/>
      <c r="J23" s="9"/>
    </row>
    <row r="24" spans="1:10" ht="33" x14ac:dyDescent="0.25">
      <c r="A24" s="82"/>
      <c r="B24" s="86"/>
      <c r="C24" s="87"/>
      <c r="D24" s="87"/>
      <c r="E24" s="87"/>
      <c r="F24" s="88"/>
      <c r="G24" s="77" t="s">
        <v>169</v>
      </c>
      <c r="H24" s="16" t="s">
        <v>58</v>
      </c>
      <c r="I24" s="106"/>
      <c r="J24" s="9"/>
    </row>
    <row r="25" spans="1:10" x14ac:dyDescent="0.25">
      <c r="A25" s="82"/>
      <c r="B25" s="86"/>
      <c r="C25" s="87"/>
      <c r="D25" s="87"/>
      <c r="E25" s="87"/>
      <c r="F25" s="88"/>
      <c r="G25" s="77" t="s">
        <v>77</v>
      </c>
      <c r="H25" s="16" t="s">
        <v>58</v>
      </c>
      <c r="I25" s="106"/>
      <c r="J25" s="9"/>
    </row>
    <row r="26" spans="1:10" x14ac:dyDescent="0.25">
      <c r="A26" s="82"/>
      <c r="B26" s="89"/>
      <c r="C26" s="90"/>
      <c r="D26" s="90"/>
      <c r="E26" s="90"/>
      <c r="F26" s="91"/>
      <c r="G26" s="77" t="s">
        <v>79</v>
      </c>
      <c r="H26" s="16" t="s">
        <v>58</v>
      </c>
      <c r="I26" s="106"/>
      <c r="J26" s="9"/>
    </row>
    <row r="27" spans="1:10" x14ac:dyDescent="0.25">
      <c r="A27" s="63">
        <v>33</v>
      </c>
      <c r="B27" s="79" t="s">
        <v>170</v>
      </c>
      <c r="C27" s="80"/>
      <c r="D27" s="80"/>
      <c r="E27" s="80"/>
      <c r="F27" s="80"/>
      <c r="G27" s="81"/>
      <c r="H27" s="22" t="s">
        <v>58</v>
      </c>
      <c r="I27" s="10">
        <f t="shared" ref="I27:I28" si="0">IF(H27="","",(IF(H27="yes",5,IF(H27="Partially implemented",2.5,0))))</f>
        <v>0</v>
      </c>
      <c r="J27" s="7"/>
    </row>
    <row r="28" spans="1:10" x14ac:dyDescent="0.25">
      <c r="A28" s="63">
        <v>34</v>
      </c>
      <c r="B28" s="79" t="s">
        <v>171</v>
      </c>
      <c r="C28" s="80"/>
      <c r="D28" s="80"/>
      <c r="E28" s="80"/>
      <c r="F28" s="80"/>
      <c r="G28" s="81"/>
      <c r="H28" s="22" t="s">
        <v>58</v>
      </c>
      <c r="I28" s="10">
        <f t="shared" si="0"/>
        <v>0</v>
      </c>
      <c r="J28" s="7"/>
    </row>
    <row r="29" spans="1:10" s="11" customFormat="1" ht="126.75" customHeight="1" x14ac:dyDescent="0.25">
      <c r="A29" s="130">
        <v>35</v>
      </c>
      <c r="B29" s="132" t="s">
        <v>172</v>
      </c>
      <c r="C29" s="132"/>
      <c r="D29" s="132"/>
      <c r="E29" s="132"/>
      <c r="F29" s="67" t="s">
        <v>173</v>
      </c>
      <c r="G29" s="132" t="s">
        <v>174</v>
      </c>
      <c r="H29" s="132"/>
      <c r="I29" s="105">
        <f>IF((COUNTIF(F30:F47, "Yes"))&gt;8, 5, IF((COUNTIF(F30:F47, "Yes"))&gt;0, 2.5, 0))</f>
        <v>0</v>
      </c>
      <c r="J29" s="9"/>
    </row>
    <row r="30" spans="1:10" s="11" customFormat="1" ht="45.6" customHeight="1" x14ac:dyDescent="0.25">
      <c r="A30" s="131"/>
      <c r="B30" s="133" t="s">
        <v>175</v>
      </c>
      <c r="C30" s="134"/>
      <c r="D30" s="134"/>
      <c r="E30" s="135"/>
      <c r="F30" s="16" t="s">
        <v>58</v>
      </c>
      <c r="G30" s="126" t="s">
        <v>58</v>
      </c>
      <c r="H30" s="127"/>
      <c r="I30" s="106"/>
      <c r="J30" s="14"/>
    </row>
    <row r="31" spans="1:10" s="11" customFormat="1" ht="47.45" customHeight="1" x14ac:dyDescent="0.25">
      <c r="A31" s="131"/>
      <c r="B31" s="125" t="s">
        <v>176</v>
      </c>
      <c r="C31" s="125"/>
      <c r="D31" s="125"/>
      <c r="E31" s="125"/>
      <c r="F31" s="16" t="s">
        <v>58</v>
      </c>
      <c r="G31" s="126" t="s">
        <v>58</v>
      </c>
      <c r="H31" s="127"/>
      <c r="I31" s="106"/>
      <c r="J31" s="14"/>
    </row>
    <row r="32" spans="1:10" s="11" customFormat="1" x14ac:dyDescent="0.25">
      <c r="A32" s="131"/>
      <c r="B32" s="125" t="s">
        <v>177</v>
      </c>
      <c r="C32" s="125"/>
      <c r="D32" s="125"/>
      <c r="E32" s="125"/>
      <c r="F32" s="16" t="s">
        <v>58</v>
      </c>
      <c r="G32" s="126" t="s">
        <v>58</v>
      </c>
      <c r="H32" s="127"/>
      <c r="I32" s="106"/>
      <c r="J32" s="14"/>
    </row>
    <row r="33" spans="1:10" s="11" customFormat="1" x14ac:dyDescent="0.25">
      <c r="A33" s="131"/>
      <c r="B33" s="125" t="s">
        <v>178</v>
      </c>
      <c r="C33" s="125"/>
      <c r="D33" s="125"/>
      <c r="E33" s="125"/>
      <c r="F33" s="16" t="s">
        <v>58</v>
      </c>
      <c r="G33" s="126" t="s">
        <v>58</v>
      </c>
      <c r="H33" s="127"/>
      <c r="I33" s="106"/>
      <c r="J33" s="14"/>
    </row>
    <row r="34" spans="1:10" s="11" customFormat="1" ht="47.45" customHeight="1" x14ac:dyDescent="0.25">
      <c r="A34" s="131"/>
      <c r="B34" s="125" t="s">
        <v>179</v>
      </c>
      <c r="C34" s="125"/>
      <c r="D34" s="125"/>
      <c r="E34" s="125"/>
      <c r="F34" s="16" t="s">
        <v>58</v>
      </c>
      <c r="G34" s="126" t="s">
        <v>58</v>
      </c>
      <c r="H34" s="127"/>
      <c r="I34" s="106"/>
      <c r="J34" s="14"/>
    </row>
    <row r="35" spans="1:10" s="11" customFormat="1" ht="38.25" customHeight="1" x14ac:dyDescent="0.25">
      <c r="A35" s="131"/>
      <c r="B35" s="125" t="s">
        <v>180</v>
      </c>
      <c r="C35" s="125"/>
      <c r="D35" s="125"/>
      <c r="E35" s="125"/>
      <c r="F35" s="16" t="s">
        <v>58</v>
      </c>
      <c r="G35" s="126" t="s">
        <v>58</v>
      </c>
      <c r="H35" s="127"/>
      <c r="I35" s="106"/>
      <c r="J35" s="14"/>
    </row>
    <row r="36" spans="1:10" s="11" customFormat="1" ht="33.75" customHeight="1" x14ac:dyDescent="0.25">
      <c r="A36" s="131"/>
      <c r="B36" s="125" t="s">
        <v>181</v>
      </c>
      <c r="C36" s="125"/>
      <c r="D36" s="125"/>
      <c r="E36" s="125"/>
      <c r="F36" s="16" t="s">
        <v>58</v>
      </c>
      <c r="G36" s="126" t="s">
        <v>58</v>
      </c>
      <c r="H36" s="127"/>
      <c r="I36" s="106"/>
      <c r="J36" s="14"/>
    </row>
    <row r="37" spans="1:10" s="11" customFormat="1" ht="34.5" customHeight="1" x14ac:dyDescent="0.25">
      <c r="A37" s="131"/>
      <c r="B37" s="125" t="s">
        <v>182</v>
      </c>
      <c r="C37" s="125"/>
      <c r="D37" s="125"/>
      <c r="E37" s="125"/>
      <c r="F37" s="16" t="s">
        <v>58</v>
      </c>
      <c r="G37" s="126" t="s">
        <v>58</v>
      </c>
      <c r="H37" s="127"/>
      <c r="I37" s="106"/>
      <c r="J37" s="14"/>
    </row>
    <row r="38" spans="1:10" s="11" customFormat="1" ht="33.75" customHeight="1" x14ac:dyDescent="0.25">
      <c r="A38" s="131"/>
      <c r="B38" s="125" t="s">
        <v>183</v>
      </c>
      <c r="C38" s="125"/>
      <c r="D38" s="125"/>
      <c r="E38" s="125"/>
      <c r="F38" s="16" t="s">
        <v>58</v>
      </c>
      <c r="G38" s="126" t="s">
        <v>58</v>
      </c>
      <c r="H38" s="127"/>
      <c r="I38" s="106"/>
      <c r="J38" s="14"/>
    </row>
    <row r="39" spans="1:10" s="11" customFormat="1" ht="18" customHeight="1" x14ac:dyDescent="0.25">
      <c r="A39" s="131"/>
      <c r="B39" s="125" t="s">
        <v>184</v>
      </c>
      <c r="C39" s="125"/>
      <c r="D39" s="125"/>
      <c r="E39" s="125"/>
      <c r="F39" s="16" t="s">
        <v>58</v>
      </c>
      <c r="G39" s="126" t="s">
        <v>58</v>
      </c>
      <c r="H39" s="127"/>
      <c r="I39" s="106"/>
      <c r="J39" s="14"/>
    </row>
    <row r="40" spans="1:10" s="11" customFormat="1" ht="14.45" customHeight="1" x14ac:dyDescent="0.25">
      <c r="A40" s="131"/>
      <c r="B40" s="125" t="s">
        <v>185</v>
      </c>
      <c r="C40" s="125"/>
      <c r="D40" s="125"/>
      <c r="E40" s="125"/>
      <c r="F40" s="16" t="s">
        <v>58</v>
      </c>
      <c r="G40" s="126" t="s">
        <v>58</v>
      </c>
      <c r="H40" s="127"/>
      <c r="I40" s="106"/>
      <c r="J40" s="14"/>
    </row>
    <row r="41" spans="1:10" s="11" customFormat="1" ht="30.95" customHeight="1" x14ac:dyDescent="0.25">
      <c r="A41" s="131"/>
      <c r="B41" s="125" t="s">
        <v>186</v>
      </c>
      <c r="C41" s="125"/>
      <c r="D41" s="125"/>
      <c r="E41" s="125"/>
      <c r="F41" s="16" t="s">
        <v>58</v>
      </c>
      <c r="G41" s="126" t="s">
        <v>58</v>
      </c>
      <c r="H41" s="127"/>
      <c r="I41" s="106"/>
      <c r="J41" s="14"/>
    </row>
    <row r="42" spans="1:10" s="11" customFormat="1" ht="21" customHeight="1" x14ac:dyDescent="0.25">
      <c r="A42" s="131"/>
      <c r="B42" s="103" t="s">
        <v>187</v>
      </c>
      <c r="C42" s="129"/>
      <c r="D42" s="129"/>
      <c r="E42" s="104"/>
      <c r="F42" s="16" t="s">
        <v>58</v>
      </c>
      <c r="G42" s="126" t="s">
        <v>58</v>
      </c>
      <c r="H42" s="127"/>
      <c r="I42" s="106"/>
      <c r="J42" s="15"/>
    </row>
    <row r="43" spans="1:10" s="11" customFormat="1" ht="33.6" customHeight="1" x14ac:dyDescent="0.25">
      <c r="A43" s="131"/>
      <c r="B43" s="125" t="s">
        <v>188</v>
      </c>
      <c r="C43" s="125"/>
      <c r="D43" s="125"/>
      <c r="E43" s="125"/>
      <c r="F43" s="16" t="s">
        <v>58</v>
      </c>
      <c r="G43" s="126" t="s">
        <v>58</v>
      </c>
      <c r="H43" s="127"/>
      <c r="I43" s="106"/>
      <c r="J43" s="14"/>
    </row>
    <row r="44" spans="1:10" s="11" customFormat="1" x14ac:dyDescent="0.25">
      <c r="A44" s="131"/>
      <c r="B44" s="125" t="s">
        <v>189</v>
      </c>
      <c r="C44" s="125"/>
      <c r="D44" s="125"/>
      <c r="E44" s="125"/>
      <c r="F44" s="16" t="s">
        <v>58</v>
      </c>
      <c r="G44" s="126" t="s">
        <v>58</v>
      </c>
      <c r="H44" s="127"/>
      <c r="I44" s="106"/>
      <c r="J44" s="14"/>
    </row>
    <row r="45" spans="1:10" s="11" customFormat="1" ht="29.1" customHeight="1" x14ac:dyDescent="0.25">
      <c r="A45" s="131"/>
      <c r="B45" s="125" t="s">
        <v>190</v>
      </c>
      <c r="C45" s="125"/>
      <c r="D45" s="125"/>
      <c r="E45" s="125"/>
      <c r="F45" s="16" t="s">
        <v>58</v>
      </c>
      <c r="G45" s="126" t="s">
        <v>58</v>
      </c>
      <c r="H45" s="127"/>
      <c r="I45" s="106"/>
      <c r="J45" s="14"/>
    </row>
    <row r="46" spans="1:10" s="11" customFormat="1" ht="29.45" customHeight="1" x14ac:dyDescent="0.25">
      <c r="A46" s="131"/>
      <c r="B46" s="125" t="s">
        <v>191</v>
      </c>
      <c r="C46" s="125"/>
      <c r="D46" s="125"/>
      <c r="E46" s="125"/>
      <c r="F46" s="16" t="s">
        <v>58</v>
      </c>
      <c r="G46" s="126" t="s">
        <v>58</v>
      </c>
      <c r="H46" s="127"/>
      <c r="I46" s="106"/>
      <c r="J46" s="14"/>
    </row>
    <row r="47" spans="1:10" s="11" customFormat="1" x14ac:dyDescent="0.25">
      <c r="A47" s="131"/>
      <c r="B47" s="125" t="s">
        <v>192</v>
      </c>
      <c r="C47" s="125"/>
      <c r="D47" s="125"/>
      <c r="E47" s="125"/>
      <c r="F47" s="16" t="s">
        <v>58</v>
      </c>
      <c r="G47" s="126" t="s">
        <v>58</v>
      </c>
      <c r="H47" s="127"/>
      <c r="I47" s="128"/>
      <c r="J47" s="14"/>
    </row>
    <row r="48" spans="1:10" ht="29.45" customHeight="1" x14ac:dyDescent="0.25">
      <c r="A48" s="21">
        <v>36</v>
      </c>
      <c r="B48" s="79" t="s">
        <v>193</v>
      </c>
      <c r="C48" s="80"/>
      <c r="D48" s="80"/>
      <c r="E48" s="80"/>
      <c r="F48" s="80"/>
      <c r="G48" s="81"/>
      <c r="H48" s="22" t="s">
        <v>58</v>
      </c>
      <c r="I48" s="10">
        <f t="shared" ref="I48" si="1">IF(H48="","",(IF(H48="yes",5,IF(H48="Partially implemented",2.5,0))))</f>
        <v>0</v>
      </c>
      <c r="J48" s="7"/>
    </row>
    <row r="49" spans="1:10" s="18" customFormat="1" ht="31.5" customHeight="1" x14ac:dyDescent="0.25">
      <c r="A49" s="95">
        <v>37</v>
      </c>
      <c r="B49" s="83" t="s">
        <v>194</v>
      </c>
      <c r="C49" s="84"/>
      <c r="D49" s="84"/>
      <c r="E49" s="84"/>
      <c r="F49" s="85"/>
      <c r="G49" s="77" t="s">
        <v>195</v>
      </c>
      <c r="H49" s="16" t="s">
        <v>58</v>
      </c>
      <c r="I49" s="92">
        <f>IF((COUNTIF(H49:H56, "Yes"))&gt;1, 5, IF((COUNTIF(H49:H56, "Yes"))&gt;0, 2.5, 0))</f>
        <v>0</v>
      </c>
      <c r="J49" s="17"/>
    </row>
    <row r="50" spans="1:10" s="18" customFormat="1" ht="32.450000000000003" customHeight="1" x14ac:dyDescent="0.25">
      <c r="A50" s="96"/>
      <c r="B50" s="86"/>
      <c r="C50" s="87"/>
      <c r="D50" s="87"/>
      <c r="E50" s="87"/>
      <c r="F50" s="88"/>
      <c r="G50" s="77" t="s">
        <v>196</v>
      </c>
      <c r="H50" s="16" t="s">
        <v>58</v>
      </c>
      <c r="I50" s="93"/>
      <c r="J50" s="17"/>
    </row>
    <row r="51" spans="1:10" s="18" customFormat="1" x14ac:dyDescent="0.25">
      <c r="A51" s="96"/>
      <c r="B51" s="86"/>
      <c r="C51" s="87"/>
      <c r="D51" s="87"/>
      <c r="E51" s="87"/>
      <c r="F51" s="88"/>
      <c r="G51" s="77" t="s">
        <v>197</v>
      </c>
      <c r="H51" s="16" t="s">
        <v>58</v>
      </c>
      <c r="I51" s="93"/>
      <c r="J51" s="17"/>
    </row>
    <row r="52" spans="1:10" s="18" customFormat="1" ht="33" x14ac:dyDescent="0.25">
      <c r="A52" s="96"/>
      <c r="B52" s="86"/>
      <c r="C52" s="87"/>
      <c r="D52" s="87"/>
      <c r="E52" s="87"/>
      <c r="F52" s="88"/>
      <c r="G52" s="77" t="s">
        <v>128</v>
      </c>
      <c r="H52" s="16" t="s">
        <v>58</v>
      </c>
      <c r="I52" s="93"/>
      <c r="J52" s="17"/>
    </row>
    <row r="53" spans="1:10" s="18" customFormat="1" x14ac:dyDescent="0.25">
      <c r="A53" s="96"/>
      <c r="B53" s="86"/>
      <c r="C53" s="87"/>
      <c r="D53" s="87"/>
      <c r="E53" s="87"/>
      <c r="F53" s="88"/>
      <c r="G53" s="77" t="s">
        <v>198</v>
      </c>
      <c r="H53" s="16" t="s">
        <v>58</v>
      </c>
      <c r="I53" s="93"/>
      <c r="J53" s="17"/>
    </row>
    <row r="54" spans="1:10" s="18" customFormat="1" x14ac:dyDescent="0.25">
      <c r="A54" s="96"/>
      <c r="B54" s="86"/>
      <c r="C54" s="87"/>
      <c r="D54" s="87"/>
      <c r="E54" s="87"/>
      <c r="F54" s="88"/>
      <c r="G54" s="77" t="s">
        <v>199</v>
      </c>
      <c r="H54" s="16" t="s">
        <v>58</v>
      </c>
      <c r="I54" s="93"/>
      <c r="J54" s="17"/>
    </row>
    <row r="55" spans="1:10" s="18" customFormat="1" ht="33" x14ac:dyDescent="0.25">
      <c r="A55" s="96"/>
      <c r="B55" s="86"/>
      <c r="C55" s="87"/>
      <c r="D55" s="87"/>
      <c r="E55" s="87"/>
      <c r="F55" s="88"/>
      <c r="G55" s="77" t="s">
        <v>200</v>
      </c>
      <c r="H55" s="16" t="s">
        <v>58</v>
      </c>
      <c r="I55" s="93"/>
      <c r="J55" s="17"/>
    </row>
    <row r="56" spans="1:10" s="18" customFormat="1" x14ac:dyDescent="0.25">
      <c r="A56" s="96"/>
      <c r="B56" s="86"/>
      <c r="C56" s="87"/>
      <c r="D56" s="87"/>
      <c r="E56" s="87"/>
      <c r="F56" s="88"/>
      <c r="G56" s="77" t="s">
        <v>77</v>
      </c>
      <c r="H56" s="16" t="s">
        <v>58</v>
      </c>
      <c r="I56" s="93"/>
      <c r="J56" s="17"/>
    </row>
    <row r="57" spans="1:10" s="18" customFormat="1" ht="44.1" customHeight="1" x14ac:dyDescent="0.25">
      <c r="A57" s="96"/>
      <c r="B57" s="89"/>
      <c r="C57" s="90"/>
      <c r="D57" s="90"/>
      <c r="E57" s="90"/>
      <c r="F57" s="91"/>
      <c r="G57" s="77" t="s">
        <v>87</v>
      </c>
      <c r="H57" s="16" t="s">
        <v>58</v>
      </c>
      <c r="I57" s="94"/>
      <c r="J57" s="17"/>
    </row>
    <row r="58" spans="1:10" s="18" customFormat="1" ht="20.25" customHeight="1" x14ac:dyDescent="0.25">
      <c r="A58" s="95">
        <v>38</v>
      </c>
      <c r="B58" s="83" t="s">
        <v>201</v>
      </c>
      <c r="C58" s="84"/>
      <c r="D58" s="84"/>
      <c r="E58" s="84"/>
      <c r="F58" s="85"/>
      <c r="G58" s="77" t="s">
        <v>202</v>
      </c>
      <c r="H58" s="16" t="s">
        <v>58</v>
      </c>
      <c r="I58" s="92">
        <f>IF((COUNTIF(H58:H61, "Yes"))&gt;1, 5, IF((COUNTIF(H58:H61, "Yes"))&gt;0, 2.5, 0))</f>
        <v>0</v>
      </c>
      <c r="J58" s="17"/>
    </row>
    <row r="59" spans="1:10" s="18" customFormat="1" ht="32.450000000000003" customHeight="1" x14ac:dyDescent="0.25">
      <c r="A59" s="96"/>
      <c r="B59" s="86"/>
      <c r="C59" s="87"/>
      <c r="D59" s="87"/>
      <c r="E59" s="87"/>
      <c r="F59" s="88"/>
      <c r="G59" s="77" t="s">
        <v>203</v>
      </c>
      <c r="H59" s="16" t="s">
        <v>58</v>
      </c>
      <c r="I59" s="93"/>
      <c r="J59" s="17"/>
    </row>
    <row r="60" spans="1:10" s="18" customFormat="1" x14ac:dyDescent="0.25">
      <c r="A60" s="96"/>
      <c r="B60" s="86"/>
      <c r="C60" s="87"/>
      <c r="D60" s="87"/>
      <c r="E60" s="87"/>
      <c r="F60" s="88"/>
      <c r="G60" s="77" t="s">
        <v>204</v>
      </c>
      <c r="H60" s="16" t="s">
        <v>58</v>
      </c>
      <c r="I60" s="93"/>
      <c r="J60" s="17"/>
    </row>
    <row r="61" spans="1:10" s="18" customFormat="1" x14ac:dyDescent="0.25">
      <c r="A61" s="96"/>
      <c r="B61" s="86"/>
      <c r="C61" s="87"/>
      <c r="D61" s="87"/>
      <c r="E61" s="87"/>
      <c r="F61" s="88"/>
      <c r="G61" s="77" t="s">
        <v>77</v>
      </c>
      <c r="H61" s="16" t="s">
        <v>58</v>
      </c>
      <c r="I61" s="93"/>
      <c r="J61" s="17"/>
    </row>
    <row r="62" spans="1:10" s="18" customFormat="1" ht="42" customHeight="1" x14ac:dyDescent="0.25">
      <c r="A62" s="96"/>
      <c r="B62" s="89"/>
      <c r="C62" s="90"/>
      <c r="D62" s="90"/>
      <c r="E62" s="90"/>
      <c r="F62" s="91"/>
      <c r="G62" s="77" t="s">
        <v>87</v>
      </c>
      <c r="H62" s="16" t="s">
        <v>58</v>
      </c>
      <c r="I62" s="94"/>
      <c r="J62" s="17"/>
    </row>
    <row r="63" spans="1:10" ht="21.75" customHeight="1" x14ac:dyDescent="0.25">
      <c r="A63" s="63">
        <v>39</v>
      </c>
      <c r="B63" s="79" t="s">
        <v>205</v>
      </c>
      <c r="C63" s="80"/>
      <c r="D63" s="80"/>
      <c r="E63" s="80"/>
      <c r="F63" s="80"/>
      <c r="G63" s="81"/>
      <c r="H63" s="22" t="s">
        <v>58</v>
      </c>
      <c r="I63" s="10">
        <f t="shared" ref="I63:I66" si="2">IF(H63="","",(IF(H63="yes",5,IF(H63="Partially implemented",2.5,0))))</f>
        <v>0</v>
      </c>
      <c r="J63" s="7"/>
    </row>
    <row r="64" spans="1:10" ht="19.5" customHeight="1" x14ac:dyDescent="0.25">
      <c r="A64" s="63">
        <v>40</v>
      </c>
      <c r="B64" s="79" t="s">
        <v>206</v>
      </c>
      <c r="C64" s="80"/>
      <c r="D64" s="80"/>
      <c r="E64" s="80"/>
      <c r="F64" s="80"/>
      <c r="G64" s="81"/>
      <c r="H64" s="22" t="s">
        <v>58</v>
      </c>
      <c r="I64" s="10">
        <f t="shared" si="2"/>
        <v>0</v>
      </c>
      <c r="J64" s="7"/>
    </row>
    <row r="65" spans="1:10" x14ac:dyDescent="0.25">
      <c r="A65" s="21">
        <v>41</v>
      </c>
      <c r="B65" s="79" t="s">
        <v>207</v>
      </c>
      <c r="C65" s="80"/>
      <c r="D65" s="80"/>
      <c r="E65" s="80"/>
      <c r="F65" s="80"/>
      <c r="G65" s="81"/>
      <c r="H65" s="22" t="s">
        <v>58</v>
      </c>
      <c r="I65" s="10">
        <f t="shared" si="2"/>
        <v>0</v>
      </c>
      <c r="J65" s="7"/>
    </row>
    <row r="66" spans="1:10" x14ac:dyDescent="0.25">
      <c r="A66" s="21">
        <v>42</v>
      </c>
      <c r="B66" s="79" t="s">
        <v>208</v>
      </c>
      <c r="C66" s="80"/>
      <c r="D66" s="80"/>
      <c r="E66" s="80"/>
      <c r="F66" s="80"/>
      <c r="G66" s="81"/>
      <c r="H66" s="22" t="s">
        <v>58</v>
      </c>
      <c r="I66" s="10">
        <f t="shared" si="2"/>
        <v>0</v>
      </c>
      <c r="J66" s="7"/>
    </row>
    <row r="67" spans="1:10" ht="33" x14ac:dyDescent="0.25">
      <c r="A67" s="82">
        <v>43</v>
      </c>
      <c r="B67" s="83" t="s">
        <v>209</v>
      </c>
      <c r="C67" s="84"/>
      <c r="D67" s="84"/>
      <c r="E67" s="84"/>
      <c r="F67" s="85"/>
      <c r="G67" s="77" t="s">
        <v>210</v>
      </c>
      <c r="H67" s="16" t="s">
        <v>58</v>
      </c>
      <c r="I67" s="105">
        <f>IF((COUNTIF(H67:H71, "Yes"))&gt;1, 5, IF((COUNTIF(H67:H71, "Yes"))&gt;0, 2.5, 0))</f>
        <v>0</v>
      </c>
      <c r="J67" s="9"/>
    </row>
    <row r="68" spans="1:10" ht="33" x14ac:dyDescent="0.25">
      <c r="A68" s="82"/>
      <c r="B68" s="86"/>
      <c r="C68" s="87"/>
      <c r="D68" s="87"/>
      <c r="E68" s="87"/>
      <c r="F68" s="88"/>
      <c r="G68" s="77" t="s">
        <v>211</v>
      </c>
      <c r="H68" s="16" t="s">
        <v>58</v>
      </c>
      <c r="I68" s="106"/>
      <c r="J68" s="9"/>
    </row>
    <row r="69" spans="1:10" x14ac:dyDescent="0.25">
      <c r="A69" s="82"/>
      <c r="B69" s="86"/>
      <c r="C69" s="87"/>
      <c r="D69" s="87"/>
      <c r="E69" s="87"/>
      <c r="F69" s="88"/>
      <c r="G69" s="77" t="s">
        <v>212</v>
      </c>
      <c r="H69" s="16" t="s">
        <v>58</v>
      </c>
      <c r="I69" s="106"/>
      <c r="J69" s="9"/>
    </row>
    <row r="70" spans="1:10" x14ac:dyDescent="0.25">
      <c r="A70" s="82"/>
      <c r="B70" s="86"/>
      <c r="C70" s="87"/>
      <c r="D70" s="87"/>
      <c r="E70" s="87"/>
      <c r="F70" s="88"/>
      <c r="G70" s="77" t="s">
        <v>213</v>
      </c>
      <c r="H70" s="16" t="s">
        <v>58</v>
      </c>
      <c r="I70" s="106"/>
      <c r="J70" s="9"/>
    </row>
    <row r="71" spans="1:10" x14ac:dyDescent="0.25">
      <c r="A71" s="82"/>
      <c r="B71" s="86"/>
      <c r="C71" s="87"/>
      <c r="D71" s="87"/>
      <c r="E71" s="87"/>
      <c r="F71" s="88"/>
      <c r="G71" s="77" t="s">
        <v>77</v>
      </c>
      <c r="H71" s="16" t="s">
        <v>58</v>
      </c>
      <c r="I71" s="106"/>
      <c r="J71" s="9"/>
    </row>
    <row r="72" spans="1:10" x14ac:dyDescent="0.25">
      <c r="A72" s="82"/>
      <c r="B72" s="89"/>
      <c r="C72" s="90"/>
      <c r="D72" s="90"/>
      <c r="E72" s="90"/>
      <c r="F72" s="91"/>
      <c r="G72" s="77" t="s">
        <v>79</v>
      </c>
      <c r="H72" s="16" t="s">
        <v>58</v>
      </c>
      <c r="I72" s="106"/>
      <c r="J72" s="9"/>
    </row>
    <row r="73" spans="1:10" ht="19.5" customHeight="1" x14ac:dyDescent="0.25">
      <c r="A73" s="21">
        <v>44</v>
      </c>
      <c r="B73" s="79" t="s">
        <v>214</v>
      </c>
      <c r="C73" s="80"/>
      <c r="D73" s="80"/>
      <c r="E73" s="80"/>
      <c r="F73" s="80"/>
      <c r="G73" s="81"/>
      <c r="H73" s="22" t="s">
        <v>58</v>
      </c>
      <c r="I73" s="10">
        <f t="shared" ref="I73:I80" si="3">IF(H73="","",(IF(H73="yes",5,IF(H73="Partially implemented",2.5,0))))</f>
        <v>0</v>
      </c>
      <c r="J73" s="7"/>
    </row>
    <row r="74" spans="1:10" ht="32.450000000000003" customHeight="1" x14ac:dyDescent="0.25">
      <c r="A74" s="21">
        <v>45</v>
      </c>
      <c r="B74" s="79" t="s">
        <v>215</v>
      </c>
      <c r="C74" s="80"/>
      <c r="D74" s="80"/>
      <c r="E74" s="80"/>
      <c r="F74" s="80"/>
      <c r="G74" s="81"/>
      <c r="H74" s="22" t="s">
        <v>58</v>
      </c>
      <c r="I74" s="10">
        <f t="shared" si="3"/>
        <v>0</v>
      </c>
      <c r="J74" s="7"/>
    </row>
    <row r="75" spans="1:10" ht="28.5" customHeight="1" x14ac:dyDescent="0.25">
      <c r="A75" s="21">
        <v>46</v>
      </c>
      <c r="B75" s="79" t="s">
        <v>216</v>
      </c>
      <c r="C75" s="80"/>
      <c r="D75" s="80"/>
      <c r="E75" s="80"/>
      <c r="F75" s="80"/>
      <c r="G75" s="81"/>
      <c r="H75" s="22" t="s">
        <v>58</v>
      </c>
      <c r="I75" s="10">
        <f t="shared" si="3"/>
        <v>0</v>
      </c>
      <c r="J75" s="7"/>
    </row>
    <row r="76" spans="1:10" ht="33" customHeight="1" x14ac:dyDescent="0.25">
      <c r="A76" s="21">
        <v>47</v>
      </c>
      <c r="B76" s="79" t="s">
        <v>217</v>
      </c>
      <c r="C76" s="80"/>
      <c r="D76" s="80"/>
      <c r="E76" s="80"/>
      <c r="F76" s="80"/>
      <c r="G76" s="81"/>
      <c r="H76" s="22" t="s">
        <v>58</v>
      </c>
      <c r="I76" s="10">
        <f t="shared" si="3"/>
        <v>0</v>
      </c>
      <c r="J76" s="7"/>
    </row>
    <row r="77" spans="1:10" ht="45.6" customHeight="1" x14ac:dyDescent="0.25">
      <c r="A77" s="21">
        <v>48</v>
      </c>
      <c r="B77" s="79" t="s">
        <v>218</v>
      </c>
      <c r="C77" s="80"/>
      <c r="D77" s="80"/>
      <c r="E77" s="80"/>
      <c r="F77" s="80"/>
      <c r="G77" s="81"/>
      <c r="H77" s="22" t="s">
        <v>58</v>
      </c>
      <c r="I77" s="10">
        <f t="shared" si="3"/>
        <v>0</v>
      </c>
      <c r="J77" s="7"/>
    </row>
    <row r="78" spans="1:10" ht="33.950000000000003" customHeight="1" x14ac:dyDescent="0.25">
      <c r="A78" s="21">
        <v>49</v>
      </c>
      <c r="B78" s="79" t="s">
        <v>219</v>
      </c>
      <c r="C78" s="80"/>
      <c r="D78" s="80"/>
      <c r="E78" s="80"/>
      <c r="F78" s="80"/>
      <c r="G78" s="81"/>
      <c r="H78" s="22" t="s">
        <v>58</v>
      </c>
      <c r="I78" s="10">
        <f t="shared" si="3"/>
        <v>0</v>
      </c>
      <c r="J78" s="7"/>
    </row>
    <row r="79" spans="1:10" ht="29.45" customHeight="1" x14ac:dyDescent="0.25">
      <c r="A79" s="21">
        <v>50</v>
      </c>
      <c r="B79" s="79" t="s">
        <v>220</v>
      </c>
      <c r="C79" s="80"/>
      <c r="D79" s="80"/>
      <c r="E79" s="80"/>
      <c r="F79" s="80"/>
      <c r="G79" s="81"/>
      <c r="H79" s="22" t="s">
        <v>58</v>
      </c>
      <c r="I79" s="10">
        <f t="shared" si="3"/>
        <v>0</v>
      </c>
      <c r="J79" s="7"/>
    </row>
    <row r="80" spans="1:10" ht="28.5" customHeight="1" x14ac:dyDescent="0.25">
      <c r="A80" s="21">
        <v>51</v>
      </c>
      <c r="B80" s="79" t="s">
        <v>221</v>
      </c>
      <c r="C80" s="80"/>
      <c r="D80" s="80"/>
      <c r="E80" s="80"/>
      <c r="F80" s="80"/>
      <c r="G80" s="81"/>
      <c r="H80" s="22" t="s">
        <v>58</v>
      </c>
      <c r="I80" s="10">
        <f t="shared" si="3"/>
        <v>0</v>
      </c>
      <c r="J80" s="7"/>
    </row>
  </sheetData>
  <mergeCells count="73">
    <mergeCell ref="I20:I26"/>
    <mergeCell ref="B27:G27"/>
    <mergeCell ref="B28:G28"/>
    <mergeCell ref="A1:J1"/>
    <mergeCell ref="A2:J2"/>
    <mergeCell ref="B3:G3"/>
    <mergeCell ref="A4:A19"/>
    <mergeCell ref="B4:F19"/>
    <mergeCell ref="I4:I19"/>
    <mergeCell ref="B43:E43"/>
    <mergeCell ref="G43:H43"/>
    <mergeCell ref="A20:A26"/>
    <mergeCell ref="B20:F26"/>
    <mergeCell ref="B38:E38"/>
    <mergeCell ref="G38:H38"/>
    <mergeCell ref="B39:E39"/>
    <mergeCell ref="G39:H39"/>
    <mergeCell ref="A29:A47"/>
    <mergeCell ref="B29:E29"/>
    <mergeCell ref="G29:H29"/>
    <mergeCell ref="B30:E30"/>
    <mergeCell ref="G30:H30"/>
    <mergeCell ref="G35:H35"/>
    <mergeCell ref="B40:E40"/>
    <mergeCell ref="G40:H40"/>
    <mergeCell ref="B41:E41"/>
    <mergeCell ref="G41:H41"/>
    <mergeCell ref="B42:E42"/>
    <mergeCell ref="G42:H42"/>
    <mergeCell ref="B34:E34"/>
    <mergeCell ref="G34:H34"/>
    <mergeCell ref="B35:E35"/>
    <mergeCell ref="B37:E37"/>
    <mergeCell ref="G37:H37"/>
    <mergeCell ref="B36:E36"/>
    <mergeCell ref="G36:H36"/>
    <mergeCell ref="B73:G73"/>
    <mergeCell ref="I49:I57"/>
    <mergeCell ref="I67:I72"/>
    <mergeCell ref="B44:E44"/>
    <mergeCell ref="G44:H44"/>
    <mergeCell ref="B45:E45"/>
    <mergeCell ref="G45:H45"/>
    <mergeCell ref="B46:E46"/>
    <mergeCell ref="G46:H46"/>
    <mergeCell ref="I58:I62"/>
    <mergeCell ref="B63:G63"/>
    <mergeCell ref="B64:G64"/>
    <mergeCell ref="B47:E47"/>
    <mergeCell ref="G47:H47"/>
    <mergeCell ref="B48:G48"/>
    <mergeCell ref="I29:I47"/>
    <mergeCell ref="B31:E31"/>
    <mergeCell ref="G31:H31"/>
    <mergeCell ref="B32:E32"/>
    <mergeCell ref="G32:H32"/>
    <mergeCell ref="B33:E33"/>
    <mergeCell ref="G33:H33"/>
    <mergeCell ref="A49:A57"/>
    <mergeCell ref="B49:F57"/>
    <mergeCell ref="B65:G65"/>
    <mergeCell ref="B66:G66"/>
    <mergeCell ref="A67:A72"/>
    <mergeCell ref="B67:F72"/>
    <mergeCell ref="A58:A62"/>
    <mergeCell ref="B58:F62"/>
    <mergeCell ref="B80:G80"/>
    <mergeCell ref="B74:G74"/>
    <mergeCell ref="B75:G75"/>
    <mergeCell ref="B76:G76"/>
    <mergeCell ref="B77:G77"/>
    <mergeCell ref="B78:G78"/>
    <mergeCell ref="B79:G79"/>
  </mergeCells>
  <dataValidations count="2">
    <dataValidation type="list" allowBlank="1" showInputMessage="1" showErrorMessage="1" sqref="H4:H26 H67:H72 H49:H62 F30:G47" xr:uid="{83B4E967-3243-49CB-B731-D92DA354302D}">
      <formula1>"Sí,No"</formula1>
    </dataValidation>
    <dataValidation type="list" allowBlank="1" showInputMessage="1" showErrorMessage="1" sqref="H27:H28 H48 H73:H80 H63:H66" xr:uid="{229B2A61-50CE-43D2-ABD9-116E08A66F3E}">
      <formula1>"Sí, Parcialmente implementado, 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2AA96C-2723-43D3-A145-88C07B80766B}">
  <ds:schemaRefs>
    <ds:schemaRef ds:uri="http://schemas.microsoft.com/sharepoint/v3/contenttype/forms"/>
  </ds:schemaRefs>
</ds:datastoreItem>
</file>

<file path=customXml/itemProps2.xml><?xml version="1.0" encoding="utf-8"?>
<ds:datastoreItem xmlns:ds="http://schemas.openxmlformats.org/officeDocument/2006/customXml" ds:itemID="{EEA45554-0697-4CF0-AFF5-D5533FA62D51}">
  <ds:schemaRefs>
    <ds:schemaRef ds:uri="http://purl.org/dc/terms/"/>
    <ds:schemaRef ds:uri="http://schemas.openxmlformats.org/package/2006/metadata/core-properties"/>
    <ds:schemaRef ds:uri="http://www.w3.org/XML/1998/namespace"/>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56EE32DA-185E-45E5-BF30-F056F984D3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Portada</vt:lpstr>
      <vt:lpstr>Agradecimientos</vt:lpstr>
      <vt:lpstr>Guía del usuario</vt:lpstr>
      <vt:lpstr>Características del establecimi</vt:lpstr>
      <vt:lpstr>Información del encuestado</vt:lpstr>
      <vt:lpstr>Sección 1</vt:lpstr>
      <vt:lpstr>Sección 2</vt:lpstr>
      <vt:lpstr>Sección 3</vt:lpstr>
      <vt:lpstr>Sección 4</vt:lpstr>
      <vt:lpstr>Sección 5</vt:lpstr>
      <vt:lpstr>Guía de calificación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Patel, Twisha (CDC/DDID/NCEZID/DHQP) (CTR)</dc:creator>
  <cp:keywords/>
  <dc:description/>
  <cp:lastModifiedBy>Patel, Twisha (CDC/NCEZID/DHQP/IICB)</cp:lastModifiedBy>
  <cp:revision/>
  <dcterms:created xsi:type="dcterms:W3CDTF">2022-06-13T14:47:05Z</dcterms:created>
  <dcterms:modified xsi:type="dcterms:W3CDTF">2025-03-14T16:17:40Z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2022-06-13T19:54:30Z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a9223258-e310-4560-abb4-eee9bf8ad859</vt:lpwstr>
  </property>
  <property fmtid="{D5CDD505-2E9C-101B-9397-08002B2CF9AE}" pid="8" name="MSIP_Label_7b94a7b8-f06c-4dfe-bdcc-9b548fd58c31_ContentBits">
    <vt:lpwstr>0</vt:lpwstr>
  </property>
</Properties>
</file>